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0" yWindow="0" windowWidth="23250" windowHeight="9735" tabRatio="811" activeTab="12"/>
  </bookViews>
  <sheets>
    <sheet name="INDICE" sheetId="15" r:id="rId1"/>
    <sheet name="4.1. Total_Móvil" sheetId="16" r:id="rId2"/>
    <sheet name="4.1.1.Total_EMPR" sheetId="33" r:id="rId3"/>
    <sheet name="4.4. M LDI" sheetId="19" r:id="rId4"/>
    <sheet name="4.4.1.M LDI_EMPR" sheetId="32" r:id="rId5"/>
    <sheet name="4.5. M L" sheetId="26" r:id="rId6"/>
    <sheet name="4.5.1.M L_EMPR" sheetId="31" r:id="rId7"/>
    <sheet name="4.6. M M" sheetId="25" r:id="rId8"/>
    <sheet name="4.6.1.M M_EMPR" sheetId="30" r:id="rId9"/>
    <sheet name="4.7. SMS" sheetId="20" r:id="rId10"/>
    <sheet name="4.12. M-L_M-M_Seg" sheetId="29" r:id="rId11"/>
    <sheet name="4.13. M-L_M-M_Plan" sheetId="28" r:id="rId12"/>
    <sheet name="4.14. M-M_Intra" sheetId="27" r:id="rId13"/>
  </sheets>
  <definedNames>
    <definedName name="_xlnm.Print_Area" localSheetId="2">'4.1.1.Total_EMPR'!$A$1:$T$130</definedName>
    <definedName name="_xlnm.Print_Area" localSheetId="6">'4.5.1.M L_EMPR'!$A$1:$T$130</definedName>
    <definedName name="_xlnm.Print_Area" localSheetId="9">'4.7. SMS'!$A$1:$K$201</definedName>
    <definedName name="_xlnm.Print_Area" localSheetId="0">INDICE!$A$1:$I$25</definedName>
  </definedNames>
  <calcPr calcId="152511"/>
</workbook>
</file>

<file path=xl/calcChain.xml><?xml version="1.0" encoding="utf-8"?>
<calcChain xmlns="http://schemas.openxmlformats.org/spreadsheetml/2006/main">
  <c r="D162" i="28" l="1"/>
  <c r="D164" i="28" s="1"/>
  <c r="E20" i="27"/>
  <c r="D20" i="27"/>
  <c r="F182" i="20" l="1"/>
  <c r="P113" i="30"/>
  <c r="M113" i="30"/>
  <c r="L113" i="30"/>
  <c r="K113" i="30"/>
  <c r="H113" i="30"/>
  <c r="G113" i="30"/>
  <c r="F113" i="30"/>
  <c r="E113" i="30"/>
  <c r="D113" i="30"/>
  <c r="P113" i="31"/>
  <c r="M113" i="31"/>
  <c r="L113" i="31"/>
  <c r="K113" i="31"/>
  <c r="H113" i="31"/>
  <c r="G113" i="31"/>
  <c r="F113" i="31"/>
  <c r="E113" i="31"/>
  <c r="D113" i="31"/>
  <c r="O113" i="32"/>
  <c r="L113" i="32"/>
  <c r="K113" i="32"/>
  <c r="J113" i="32"/>
  <c r="G113" i="32"/>
  <c r="F113" i="32"/>
  <c r="E113" i="32"/>
  <c r="D113" i="32"/>
  <c r="D109" i="33" l="1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P111" i="33"/>
  <c r="Q111" i="33" s="1"/>
  <c r="D177" i="16"/>
  <c r="E177" i="16"/>
  <c r="D178" i="16"/>
  <c r="E178" i="16"/>
  <c r="D179" i="16"/>
  <c r="E179" i="16"/>
  <c r="E173" i="27"/>
  <c r="E175" i="27" s="1"/>
  <c r="D173" i="27"/>
  <c r="D175" i="27" s="1"/>
  <c r="G162" i="28"/>
  <c r="G164" i="28" s="1"/>
  <c r="F162" i="28"/>
  <c r="F164" i="28" s="1"/>
  <c r="E162" i="28"/>
  <c r="E164" i="28" s="1"/>
  <c r="I162" i="29"/>
  <c r="I164" i="29" s="1"/>
  <c r="H162" i="29"/>
  <c r="H164" i="29" s="1"/>
  <c r="G162" i="29"/>
  <c r="G164" i="29" s="1"/>
  <c r="F162" i="29"/>
  <c r="F164" i="29" s="1"/>
  <c r="E162" i="29"/>
  <c r="E164" i="29" s="1"/>
  <c r="D162" i="29"/>
  <c r="D164" i="29" s="1"/>
  <c r="F180" i="20"/>
  <c r="E180" i="20"/>
  <c r="E182" i="20" s="1"/>
  <c r="Q109" i="30"/>
  <c r="Q110" i="30"/>
  <c r="Q111" i="30"/>
  <c r="F180" i="25"/>
  <c r="F182" i="25" s="1"/>
  <c r="E180" i="25"/>
  <c r="E182" i="25" s="1"/>
  <c r="Q109" i="31"/>
  <c r="Q110" i="31"/>
  <c r="Q111" i="31"/>
  <c r="H180" i="26"/>
  <c r="H182" i="26" s="1"/>
  <c r="G180" i="26"/>
  <c r="G182" i="26" s="1"/>
  <c r="F180" i="26"/>
  <c r="F182" i="26" s="1"/>
  <c r="E180" i="26"/>
  <c r="E182" i="26" s="1"/>
  <c r="P109" i="32"/>
  <c r="P110" i="32"/>
  <c r="P111" i="32"/>
  <c r="H180" i="19"/>
  <c r="H182" i="19" s="1"/>
  <c r="G180" i="19"/>
  <c r="G182" i="19" s="1"/>
  <c r="F180" i="19"/>
  <c r="F182" i="19" s="1"/>
  <c r="E180" i="19"/>
  <c r="E182" i="19" s="1"/>
  <c r="P114" i="32" l="1"/>
  <c r="D114" i="32"/>
  <c r="L114" i="32"/>
  <c r="P113" i="32"/>
  <c r="E114" i="32"/>
  <c r="O114" i="32"/>
  <c r="G114" i="32"/>
  <c r="K114" i="32"/>
  <c r="F114" i="32"/>
  <c r="J114" i="32"/>
  <c r="Q110" i="33"/>
  <c r="L114" i="30"/>
  <c r="K114" i="30"/>
  <c r="O114" i="30"/>
  <c r="H114" i="30"/>
  <c r="Q114" i="30"/>
  <c r="G114" i="30"/>
  <c r="Q113" i="30"/>
  <c r="F114" i="30"/>
  <c r="D114" i="30"/>
  <c r="P114" i="30"/>
  <c r="E114" i="30"/>
  <c r="M114" i="30"/>
  <c r="Q109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P106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D174" i="16"/>
  <c r="E174" i="16"/>
  <c r="D175" i="16"/>
  <c r="E175" i="16"/>
  <c r="D176" i="16"/>
  <c r="E176" i="16"/>
  <c r="Q106" i="30"/>
  <c r="Q107" i="30"/>
  <c r="Q108" i="30"/>
  <c r="Q106" i="31"/>
  <c r="Q107" i="31"/>
  <c r="Q108" i="31"/>
  <c r="P106" i="32"/>
  <c r="P107" i="32"/>
  <c r="P108" i="32"/>
  <c r="D180" i="16" l="1"/>
  <c r="D182" i="16" s="1"/>
  <c r="Q107" i="33"/>
  <c r="Q106" i="33"/>
  <c r="Q108" i="33"/>
  <c r="E180" i="16"/>
  <c r="E182" i="16" s="1"/>
  <c r="E173" i="16"/>
  <c r="E172" i="16"/>
  <c r="E171" i="16"/>
  <c r="D173" i="16"/>
  <c r="D172" i="16"/>
  <c r="D171" i="16"/>
  <c r="P105" i="33" l="1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P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P103" i="33"/>
  <c r="O103" i="33"/>
  <c r="N103" i="33"/>
  <c r="M103" i="33"/>
  <c r="M113" i="33" s="1"/>
  <c r="L103" i="33"/>
  <c r="L113" i="33" s="1"/>
  <c r="K103" i="33"/>
  <c r="K113" i="33" s="1"/>
  <c r="J103" i="33"/>
  <c r="I103" i="33"/>
  <c r="H103" i="33"/>
  <c r="G103" i="33"/>
  <c r="F103" i="33"/>
  <c r="E103" i="33"/>
  <c r="E113" i="33" s="1"/>
  <c r="D103" i="33"/>
  <c r="D113" i="33" s="1"/>
  <c r="Q103" i="30"/>
  <c r="Q104" i="30"/>
  <c r="Q105" i="30"/>
  <c r="Q103" i="31"/>
  <c r="Q104" i="31"/>
  <c r="Q105" i="31"/>
  <c r="P103" i="32"/>
  <c r="P104" i="32"/>
  <c r="P105" i="32"/>
  <c r="P113" i="33" l="1"/>
  <c r="F113" i="33"/>
  <c r="H113" i="33"/>
  <c r="G113" i="33"/>
  <c r="G114" i="31"/>
  <c r="K114" i="31"/>
  <c r="Q114" i="31"/>
  <c r="F114" i="31"/>
  <c r="P114" i="31"/>
  <c r="E114" i="31"/>
  <c r="Q113" i="31"/>
  <c r="H114" i="31"/>
  <c r="O114" i="31"/>
  <c r="D114" i="31"/>
  <c r="M114" i="31"/>
  <c r="L114" i="31"/>
  <c r="Q103" i="33"/>
  <c r="E24" i="20"/>
  <c r="F26" i="25"/>
  <c r="E26" i="25"/>
  <c r="H26" i="26"/>
  <c r="G26" i="26"/>
  <c r="F26" i="26"/>
  <c r="E26" i="26"/>
  <c r="H26" i="19"/>
  <c r="G26" i="19"/>
  <c r="F26" i="19"/>
  <c r="E26" i="19"/>
  <c r="P100" i="33"/>
  <c r="P101" i="33"/>
  <c r="P102" i="33"/>
  <c r="O100" i="33"/>
  <c r="O101" i="33"/>
  <c r="O102" i="33"/>
  <c r="N100" i="33"/>
  <c r="N101" i="33"/>
  <c r="N102" i="33"/>
  <c r="M101" i="33"/>
  <c r="D100" i="33"/>
  <c r="E100" i="33"/>
  <c r="F100" i="33"/>
  <c r="G100" i="33"/>
  <c r="H100" i="33"/>
  <c r="I100" i="33"/>
  <c r="J100" i="33"/>
  <c r="K100" i="33"/>
  <c r="L100" i="33"/>
  <c r="M100" i="33"/>
  <c r="D101" i="33"/>
  <c r="E101" i="33"/>
  <c r="F101" i="33"/>
  <c r="G101" i="33"/>
  <c r="H101" i="33"/>
  <c r="I101" i="33"/>
  <c r="J101" i="33"/>
  <c r="K101" i="33"/>
  <c r="L101" i="33"/>
  <c r="D102" i="33"/>
  <c r="E102" i="33"/>
  <c r="F102" i="33"/>
  <c r="G102" i="33"/>
  <c r="H102" i="33"/>
  <c r="I102" i="33"/>
  <c r="J102" i="33"/>
  <c r="K102" i="33"/>
  <c r="L102" i="33"/>
  <c r="M102" i="33"/>
  <c r="D167" i="16"/>
  <c r="E167" i="16"/>
  <c r="D168" i="16"/>
  <c r="E168" i="16"/>
  <c r="D169" i="16"/>
  <c r="E169" i="16"/>
  <c r="E163" i="27"/>
  <c r="D163" i="27"/>
  <c r="G152" i="28"/>
  <c r="F152" i="28"/>
  <c r="E152" i="28"/>
  <c r="D152" i="28"/>
  <c r="I152" i="29"/>
  <c r="H152" i="29"/>
  <c r="G152" i="29"/>
  <c r="F152" i="29"/>
  <c r="E152" i="29"/>
  <c r="D152" i="29"/>
  <c r="F170" i="20"/>
  <c r="E170" i="20"/>
  <c r="Q100" i="30"/>
  <c r="Q101" i="30"/>
  <c r="Q102" i="30"/>
  <c r="F170" i="25"/>
  <c r="E170" i="25"/>
  <c r="Q100" i="31"/>
  <c r="Q101" i="31"/>
  <c r="Q102" i="31"/>
  <c r="H170" i="26"/>
  <c r="G170" i="26"/>
  <c r="F170" i="26"/>
  <c r="E170" i="26"/>
  <c r="P100" i="32"/>
  <c r="P101" i="32"/>
  <c r="P102" i="32"/>
  <c r="H170" i="19"/>
  <c r="G170" i="19"/>
  <c r="F170" i="19"/>
  <c r="E170" i="19"/>
  <c r="Q104" i="33" l="1"/>
  <c r="Q101" i="33"/>
  <c r="Q100" i="33"/>
  <c r="Q102" i="33"/>
  <c r="D97" i="33"/>
  <c r="E97" i="33"/>
  <c r="F97" i="33"/>
  <c r="G97" i="33"/>
  <c r="H97" i="33"/>
  <c r="I97" i="33"/>
  <c r="J97" i="33"/>
  <c r="K97" i="33"/>
  <c r="L97" i="33"/>
  <c r="M97" i="33"/>
  <c r="P97" i="33"/>
  <c r="D98" i="33"/>
  <c r="E98" i="33"/>
  <c r="F98" i="33"/>
  <c r="G98" i="33"/>
  <c r="H98" i="33"/>
  <c r="I98" i="33"/>
  <c r="J98" i="33"/>
  <c r="K98" i="33"/>
  <c r="L98" i="33"/>
  <c r="M98" i="33"/>
  <c r="P98" i="33"/>
  <c r="D99" i="33"/>
  <c r="E99" i="33"/>
  <c r="F99" i="33"/>
  <c r="G99" i="33"/>
  <c r="H99" i="33"/>
  <c r="I99" i="33"/>
  <c r="J99" i="33"/>
  <c r="K99" i="33"/>
  <c r="L99" i="33"/>
  <c r="M99" i="33"/>
  <c r="P99" i="33"/>
  <c r="Q97" i="30"/>
  <c r="Q98" i="30"/>
  <c r="Q99" i="30"/>
  <c r="Q97" i="31"/>
  <c r="Q98" i="31"/>
  <c r="Q99" i="31"/>
  <c r="P97" i="32"/>
  <c r="P98" i="32"/>
  <c r="P99" i="32"/>
  <c r="Q97" i="33" l="1"/>
  <c r="Q99" i="33"/>
  <c r="Q98" i="33"/>
  <c r="D164" i="16" l="1"/>
  <c r="E164" i="16"/>
  <c r="D165" i="16"/>
  <c r="E165" i="16"/>
  <c r="D166" i="16"/>
  <c r="E166" i="16"/>
  <c r="D94" i="33" l="1"/>
  <c r="E94" i="33"/>
  <c r="F94" i="33"/>
  <c r="G94" i="33"/>
  <c r="H94" i="33"/>
  <c r="I94" i="33"/>
  <c r="J94" i="33"/>
  <c r="K94" i="33"/>
  <c r="L94" i="33"/>
  <c r="M94" i="33"/>
  <c r="P94" i="33"/>
  <c r="D95" i="33"/>
  <c r="E95" i="33"/>
  <c r="F95" i="33"/>
  <c r="G95" i="33"/>
  <c r="H95" i="33"/>
  <c r="I95" i="33"/>
  <c r="J95" i="33"/>
  <c r="K95" i="33"/>
  <c r="L95" i="33"/>
  <c r="M95" i="33"/>
  <c r="P95" i="33"/>
  <c r="D96" i="33"/>
  <c r="E96" i="33"/>
  <c r="F96" i="33"/>
  <c r="G96" i="33"/>
  <c r="H96" i="33"/>
  <c r="I96" i="33"/>
  <c r="J96" i="33"/>
  <c r="K96" i="33"/>
  <c r="L96" i="33"/>
  <c r="M96" i="33"/>
  <c r="P96" i="33"/>
  <c r="E163" i="16"/>
  <c r="D163" i="16"/>
  <c r="E162" i="16"/>
  <c r="D162" i="16"/>
  <c r="E161" i="16"/>
  <c r="D161" i="16"/>
  <c r="Q94" i="30"/>
  <c r="Q95" i="30"/>
  <c r="Q96" i="30"/>
  <c r="Q94" i="31"/>
  <c r="Q95" i="31"/>
  <c r="Q96" i="31"/>
  <c r="P94" i="32"/>
  <c r="P95" i="32"/>
  <c r="P96" i="32"/>
  <c r="Q96" i="33" l="1"/>
  <c r="Q94" i="33"/>
  <c r="Q95" i="33"/>
  <c r="D91" i="33"/>
  <c r="E91" i="33"/>
  <c r="F91" i="33"/>
  <c r="G91" i="33"/>
  <c r="H91" i="33"/>
  <c r="I91" i="33"/>
  <c r="J91" i="33"/>
  <c r="K91" i="33"/>
  <c r="L91" i="33"/>
  <c r="M91" i="33"/>
  <c r="P91" i="33"/>
  <c r="D92" i="33"/>
  <c r="E92" i="33"/>
  <c r="F92" i="33"/>
  <c r="G92" i="33"/>
  <c r="H92" i="33"/>
  <c r="I92" i="33"/>
  <c r="J92" i="33"/>
  <c r="K92" i="33"/>
  <c r="L92" i="33"/>
  <c r="M92" i="33"/>
  <c r="P92" i="33"/>
  <c r="D93" i="33"/>
  <c r="E93" i="33"/>
  <c r="F93" i="33"/>
  <c r="G93" i="33"/>
  <c r="H93" i="33"/>
  <c r="I93" i="33"/>
  <c r="J93" i="33"/>
  <c r="K93" i="33"/>
  <c r="L93" i="33"/>
  <c r="M93" i="33"/>
  <c r="P93" i="33"/>
  <c r="D158" i="16"/>
  <c r="E158" i="16"/>
  <c r="D159" i="16"/>
  <c r="E159" i="16"/>
  <c r="D160" i="16"/>
  <c r="E160" i="16"/>
  <c r="Q91" i="30"/>
  <c r="Q92" i="30"/>
  <c r="Q93" i="30"/>
  <c r="Q91" i="31"/>
  <c r="Q92" i="31"/>
  <c r="Q93" i="31"/>
  <c r="P91" i="32"/>
  <c r="P92" i="32"/>
  <c r="P93" i="32"/>
  <c r="D170" i="16" l="1"/>
  <c r="D26" i="16" s="1"/>
  <c r="Q91" i="33"/>
  <c r="Q92" i="33"/>
  <c r="Q93" i="33"/>
  <c r="E170" i="16"/>
  <c r="E26" i="16" s="1"/>
  <c r="D88" i="33"/>
  <c r="E88" i="33"/>
  <c r="F88" i="33"/>
  <c r="G88" i="33"/>
  <c r="H88" i="33"/>
  <c r="I88" i="33"/>
  <c r="J88" i="33"/>
  <c r="K88" i="33"/>
  <c r="L88" i="33"/>
  <c r="M88" i="33"/>
  <c r="P88" i="33"/>
  <c r="D89" i="33"/>
  <c r="E89" i="33"/>
  <c r="F89" i="33"/>
  <c r="G89" i="33"/>
  <c r="H89" i="33"/>
  <c r="I89" i="33"/>
  <c r="J89" i="33"/>
  <c r="K89" i="33"/>
  <c r="L89" i="33"/>
  <c r="M89" i="33"/>
  <c r="P89" i="33"/>
  <c r="D90" i="33"/>
  <c r="E90" i="33"/>
  <c r="F90" i="33"/>
  <c r="G90" i="33"/>
  <c r="H90" i="33"/>
  <c r="I90" i="33"/>
  <c r="J90" i="33"/>
  <c r="K90" i="33"/>
  <c r="L90" i="33"/>
  <c r="M90" i="33"/>
  <c r="P90" i="33"/>
  <c r="D154" i="16"/>
  <c r="E154" i="16"/>
  <c r="D155" i="16"/>
  <c r="E155" i="16"/>
  <c r="D156" i="16"/>
  <c r="E156" i="16"/>
  <c r="E19" i="27"/>
  <c r="E18" i="27"/>
  <c r="D19" i="27"/>
  <c r="E150" i="27"/>
  <c r="D150" i="27"/>
  <c r="G139" i="28"/>
  <c r="F139" i="28"/>
  <c r="E139" i="28"/>
  <c r="D139" i="28"/>
  <c r="I139" i="29"/>
  <c r="H139" i="29"/>
  <c r="G139" i="29"/>
  <c r="F139" i="29"/>
  <c r="E139" i="29"/>
  <c r="D139" i="29"/>
  <c r="F157" i="20"/>
  <c r="E157" i="20"/>
  <c r="Q88" i="30"/>
  <c r="Q89" i="30"/>
  <c r="Q90" i="30"/>
  <c r="F157" i="25"/>
  <c r="F25" i="25" s="1"/>
  <c r="E157" i="25"/>
  <c r="E25" i="25" s="1"/>
  <c r="Q88" i="31"/>
  <c r="Q89" i="31"/>
  <c r="Q90" i="31"/>
  <c r="H25" i="26"/>
  <c r="G25" i="26"/>
  <c r="H157" i="26"/>
  <c r="G157" i="26"/>
  <c r="F157" i="26"/>
  <c r="F25" i="26" s="1"/>
  <c r="E157" i="26"/>
  <c r="E25" i="26" s="1"/>
  <c r="P88" i="32"/>
  <c r="P89" i="32"/>
  <c r="P90" i="32"/>
  <c r="H25" i="19"/>
  <c r="G25" i="19"/>
  <c r="F25" i="19"/>
  <c r="H157" i="19"/>
  <c r="G157" i="19"/>
  <c r="F157" i="19"/>
  <c r="E157" i="19"/>
  <c r="E25" i="19" s="1"/>
  <c r="Q105" i="33" l="1"/>
  <c r="Q113" i="33" s="1"/>
  <c r="E23" i="20"/>
  <c r="Q89" i="33"/>
  <c r="Q88" i="33"/>
  <c r="Q90" i="33"/>
  <c r="D85" i="33"/>
  <c r="E85" i="33"/>
  <c r="F85" i="33"/>
  <c r="G85" i="33"/>
  <c r="H85" i="33"/>
  <c r="I85" i="33"/>
  <c r="J85" i="33"/>
  <c r="K85" i="33"/>
  <c r="L85" i="33"/>
  <c r="M85" i="33"/>
  <c r="P85" i="33"/>
  <c r="D86" i="33"/>
  <c r="E86" i="33"/>
  <c r="F86" i="33"/>
  <c r="G86" i="33"/>
  <c r="H86" i="33"/>
  <c r="I86" i="33"/>
  <c r="J86" i="33"/>
  <c r="K86" i="33"/>
  <c r="L86" i="33"/>
  <c r="M86" i="33"/>
  <c r="P86" i="33"/>
  <c r="D87" i="33"/>
  <c r="E87" i="33"/>
  <c r="F87" i="33"/>
  <c r="G87" i="33"/>
  <c r="H87" i="33"/>
  <c r="I87" i="33"/>
  <c r="J87" i="33"/>
  <c r="K87" i="33"/>
  <c r="L87" i="33"/>
  <c r="M87" i="33"/>
  <c r="P87" i="33"/>
  <c r="D151" i="16"/>
  <c r="E151" i="16"/>
  <c r="D152" i="16"/>
  <c r="E152" i="16"/>
  <c r="D153" i="16"/>
  <c r="E153" i="16"/>
  <c r="Q85" i="30"/>
  <c r="Q86" i="30"/>
  <c r="Q87" i="30"/>
  <c r="Q85" i="31"/>
  <c r="Q86" i="31"/>
  <c r="Q87" i="31"/>
  <c r="P85" i="32"/>
  <c r="P86" i="32"/>
  <c r="P87" i="32"/>
  <c r="E157" i="16"/>
  <c r="D148" i="16"/>
  <c r="E148" i="16"/>
  <c r="D149" i="16"/>
  <c r="E149" i="16"/>
  <c r="D150" i="16"/>
  <c r="E150" i="16"/>
  <c r="P84" i="33"/>
  <c r="M84" i="33"/>
  <c r="L84" i="33"/>
  <c r="K84" i="33"/>
  <c r="J84" i="33"/>
  <c r="I84" i="33"/>
  <c r="H84" i="33"/>
  <c r="G84" i="33"/>
  <c r="F84" i="33"/>
  <c r="E84" i="33"/>
  <c r="D84" i="33"/>
  <c r="P83" i="33"/>
  <c r="M83" i="33"/>
  <c r="L83" i="33"/>
  <c r="K83" i="33"/>
  <c r="J83" i="33"/>
  <c r="I83" i="33"/>
  <c r="H83" i="33"/>
  <c r="G83" i="33"/>
  <c r="F83" i="33"/>
  <c r="E83" i="33"/>
  <c r="D83" i="33"/>
  <c r="P82" i="33"/>
  <c r="M82" i="33"/>
  <c r="L82" i="33"/>
  <c r="K82" i="33"/>
  <c r="J82" i="33"/>
  <c r="I82" i="33"/>
  <c r="H82" i="33"/>
  <c r="G82" i="33"/>
  <c r="F82" i="33"/>
  <c r="E82" i="33"/>
  <c r="D82" i="33"/>
  <c r="Q82" i="30"/>
  <c r="Q83" i="30"/>
  <c r="Q84" i="30"/>
  <c r="Q82" i="31"/>
  <c r="Q83" i="31"/>
  <c r="Q84" i="31"/>
  <c r="P82" i="32"/>
  <c r="P83" i="32"/>
  <c r="P84" i="32"/>
  <c r="M79" i="33"/>
  <c r="M80" i="33"/>
  <c r="M81" i="33"/>
  <c r="M67" i="33"/>
  <c r="M68" i="33"/>
  <c r="M69" i="33"/>
  <c r="M70" i="33"/>
  <c r="M71" i="33"/>
  <c r="M72" i="33"/>
  <c r="H79" i="33"/>
  <c r="H80" i="33"/>
  <c r="H81" i="33"/>
  <c r="H67" i="33"/>
  <c r="H68" i="33"/>
  <c r="H69" i="33"/>
  <c r="H70" i="33"/>
  <c r="H71" i="33"/>
  <c r="H72" i="33"/>
  <c r="D79" i="33"/>
  <c r="E79" i="33"/>
  <c r="F79" i="33"/>
  <c r="G79" i="33"/>
  <c r="I79" i="33"/>
  <c r="J79" i="33"/>
  <c r="K79" i="33"/>
  <c r="L79" i="33"/>
  <c r="P79" i="33"/>
  <c r="D80" i="33"/>
  <c r="D81" i="33"/>
  <c r="D67" i="33"/>
  <c r="D68" i="33"/>
  <c r="D69" i="33"/>
  <c r="D70" i="33"/>
  <c r="D71" i="33"/>
  <c r="D72" i="33"/>
  <c r="E80" i="33"/>
  <c r="E81" i="33"/>
  <c r="E67" i="33"/>
  <c r="E68" i="33"/>
  <c r="E69" i="33"/>
  <c r="E70" i="33"/>
  <c r="E71" i="33"/>
  <c r="E72" i="33"/>
  <c r="F80" i="33"/>
  <c r="F81" i="33"/>
  <c r="F67" i="33"/>
  <c r="F68" i="33"/>
  <c r="F69" i="33"/>
  <c r="F70" i="33"/>
  <c r="F71" i="33"/>
  <c r="F72" i="33"/>
  <c r="G80" i="33"/>
  <c r="G81" i="33"/>
  <c r="G67" i="33"/>
  <c r="G68" i="33"/>
  <c r="G69" i="33"/>
  <c r="G70" i="33"/>
  <c r="G71" i="33"/>
  <c r="G72" i="33"/>
  <c r="I80" i="33"/>
  <c r="J80" i="33"/>
  <c r="K80" i="33"/>
  <c r="L80" i="33"/>
  <c r="P80" i="33"/>
  <c r="P81" i="33"/>
  <c r="P67" i="33"/>
  <c r="P68" i="33"/>
  <c r="P69" i="33"/>
  <c r="P70" i="33"/>
  <c r="P71" i="33"/>
  <c r="P72" i="33"/>
  <c r="I81" i="33"/>
  <c r="J81" i="33"/>
  <c r="K81" i="33"/>
  <c r="L81" i="33"/>
  <c r="D145" i="16"/>
  <c r="E145" i="16"/>
  <c r="D146" i="16"/>
  <c r="E146" i="16"/>
  <c r="D147" i="16"/>
  <c r="E147" i="16"/>
  <c r="Q79" i="30"/>
  <c r="Q80" i="30"/>
  <c r="Q81" i="30"/>
  <c r="Q79" i="31"/>
  <c r="Q80" i="31"/>
  <c r="Q81" i="31"/>
  <c r="P79" i="32"/>
  <c r="P80" i="32"/>
  <c r="P81" i="32"/>
  <c r="L67" i="33"/>
  <c r="L68" i="33"/>
  <c r="L69" i="33"/>
  <c r="L70" i="33"/>
  <c r="L71" i="33"/>
  <c r="L72" i="33"/>
  <c r="K67" i="33"/>
  <c r="K68" i="33"/>
  <c r="K69" i="33"/>
  <c r="K70" i="33"/>
  <c r="K71" i="33"/>
  <c r="K72" i="33"/>
  <c r="D132" i="16"/>
  <c r="D133" i="16"/>
  <c r="D134" i="16"/>
  <c r="D135" i="16"/>
  <c r="D136" i="16"/>
  <c r="D137" i="16"/>
  <c r="E132" i="16"/>
  <c r="E133" i="16"/>
  <c r="E134" i="16"/>
  <c r="E135" i="16"/>
  <c r="E136" i="16"/>
  <c r="E137" i="16"/>
  <c r="P78" i="33"/>
  <c r="M78" i="33"/>
  <c r="L78" i="33"/>
  <c r="K78" i="33"/>
  <c r="J78" i="33"/>
  <c r="I78" i="33"/>
  <c r="H78" i="33"/>
  <c r="G78" i="33"/>
  <c r="F78" i="33"/>
  <c r="E78" i="33"/>
  <c r="D78" i="33"/>
  <c r="P77" i="33"/>
  <c r="M77" i="33"/>
  <c r="L77" i="33"/>
  <c r="K77" i="33"/>
  <c r="J77" i="33"/>
  <c r="I77" i="33"/>
  <c r="H77" i="33"/>
  <c r="G77" i="33"/>
  <c r="F77" i="33"/>
  <c r="E77" i="33"/>
  <c r="D77" i="33"/>
  <c r="P76" i="33"/>
  <c r="M76" i="33"/>
  <c r="L76" i="33"/>
  <c r="K76" i="33"/>
  <c r="J76" i="33"/>
  <c r="I76" i="33"/>
  <c r="H76" i="33"/>
  <c r="G76" i="33"/>
  <c r="F76" i="33"/>
  <c r="E76" i="33"/>
  <c r="D76" i="33"/>
  <c r="I67" i="33"/>
  <c r="J67" i="33"/>
  <c r="I68" i="33"/>
  <c r="J68" i="33"/>
  <c r="I69" i="33"/>
  <c r="J69" i="33"/>
  <c r="I70" i="33"/>
  <c r="J70" i="33"/>
  <c r="I71" i="33"/>
  <c r="J71" i="33"/>
  <c r="I72" i="33"/>
  <c r="J72" i="33"/>
  <c r="D141" i="16"/>
  <c r="E141" i="16"/>
  <c r="D142" i="16"/>
  <c r="E142" i="16"/>
  <c r="D143" i="16"/>
  <c r="E143" i="16"/>
  <c r="E137" i="27"/>
  <c r="D137" i="27"/>
  <c r="D18" i="27"/>
  <c r="G126" i="28"/>
  <c r="F126" i="28"/>
  <c r="E126" i="28"/>
  <c r="D126" i="28"/>
  <c r="I126" i="29"/>
  <c r="H126" i="29"/>
  <c r="G126" i="29"/>
  <c r="F126" i="29"/>
  <c r="E126" i="29"/>
  <c r="D126" i="29"/>
  <c r="F144" i="20"/>
  <c r="E144" i="20"/>
  <c r="E22" i="20" s="1"/>
  <c r="Q76" i="30"/>
  <c r="Q77" i="30"/>
  <c r="Q78" i="30"/>
  <c r="F144" i="25"/>
  <c r="F24" i="25"/>
  <c r="E144" i="25"/>
  <c r="E24" i="25"/>
  <c r="Q76" i="31"/>
  <c r="Q77" i="31"/>
  <c r="Q78" i="31"/>
  <c r="H144" i="26"/>
  <c r="H24" i="26"/>
  <c r="G144" i="26"/>
  <c r="F144" i="26"/>
  <c r="E144" i="26"/>
  <c r="G24" i="26"/>
  <c r="F24" i="26"/>
  <c r="E24" i="26"/>
  <c r="P76" i="32"/>
  <c r="P77" i="32"/>
  <c r="P78" i="32"/>
  <c r="H144" i="19"/>
  <c r="H24" i="19"/>
  <c r="G144" i="19"/>
  <c r="G24" i="19"/>
  <c r="F144" i="19"/>
  <c r="F24" i="19"/>
  <c r="E144" i="19"/>
  <c r="E24" i="19"/>
  <c r="D73" i="33"/>
  <c r="E73" i="33"/>
  <c r="F73" i="33"/>
  <c r="G73" i="33"/>
  <c r="H73" i="33"/>
  <c r="I73" i="33"/>
  <c r="J73" i="33"/>
  <c r="K73" i="33"/>
  <c r="L73" i="33"/>
  <c r="M73" i="33"/>
  <c r="P73" i="33"/>
  <c r="D74" i="33"/>
  <c r="E74" i="33"/>
  <c r="F74" i="33"/>
  <c r="G74" i="33"/>
  <c r="H74" i="33"/>
  <c r="I74" i="33"/>
  <c r="J74" i="33"/>
  <c r="K74" i="33"/>
  <c r="L74" i="33"/>
  <c r="M74" i="33"/>
  <c r="P74" i="33"/>
  <c r="D75" i="33"/>
  <c r="E75" i="33"/>
  <c r="F75" i="33"/>
  <c r="G75" i="33"/>
  <c r="H75" i="33"/>
  <c r="I75" i="33"/>
  <c r="J75" i="33"/>
  <c r="K75" i="33"/>
  <c r="L75" i="33"/>
  <c r="M75" i="33"/>
  <c r="P75" i="33"/>
  <c r="D138" i="16"/>
  <c r="E138" i="16"/>
  <c r="D139" i="16"/>
  <c r="E139" i="16"/>
  <c r="D140" i="16"/>
  <c r="E140" i="16"/>
  <c r="Q73" i="30"/>
  <c r="Q74" i="30"/>
  <c r="Q75" i="30"/>
  <c r="Q73" i="31"/>
  <c r="Q74" i="31"/>
  <c r="Q75" i="31"/>
  <c r="P73" i="32"/>
  <c r="P74" i="32"/>
  <c r="P75" i="32"/>
  <c r="P66" i="33"/>
  <c r="M66" i="33"/>
  <c r="L66" i="33"/>
  <c r="K66" i="33"/>
  <c r="J66" i="33"/>
  <c r="I66" i="33"/>
  <c r="H66" i="33"/>
  <c r="G66" i="33"/>
  <c r="F66" i="33"/>
  <c r="E66" i="33"/>
  <c r="D66" i="33"/>
  <c r="P65" i="33"/>
  <c r="M65" i="33"/>
  <c r="L65" i="33"/>
  <c r="K65" i="33"/>
  <c r="J65" i="33"/>
  <c r="I65" i="33"/>
  <c r="H65" i="33"/>
  <c r="G65" i="33"/>
  <c r="F65" i="33"/>
  <c r="E65" i="33"/>
  <c r="D65" i="33"/>
  <c r="P64" i="33"/>
  <c r="M64" i="33"/>
  <c r="L64" i="33"/>
  <c r="K64" i="33"/>
  <c r="J64" i="33"/>
  <c r="I64" i="33"/>
  <c r="H64" i="33"/>
  <c r="G64" i="33"/>
  <c r="F64" i="33"/>
  <c r="E64" i="33"/>
  <c r="D64" i="33"/>
  <c r="P63" i="33"/>
  <c r="M63" i="33"/>
  <c r="L63" i="33"/>
  <c r="K63" i="33"/>
  <c r="J63" i="33"/>
  <c r="I63" i="33"/>
  <c r="H63" i="33"/>
  <c r="G63" i="33"/>
  <c r="F63" i="33"/>
  <c r="E63" i="33"/>
  <c r="D63" i="33"/>
  <c r="P62" i="33"/>
  <c r="M62" i="33"/>
  <c r="L62" i="33"/>
  <c r="K62" i="33"/>
  <c r="J62" i="33"/>
  <c r="I62" i="33"/>
  <c r="H62" i="33"/>
  <c r="G62" i="33"/>
  <c r="F62" i="33"/>
  <c r="E62" i="33"/>
  <c r="D62" i="33"/>
  <c r="P61" i="33"/>
  <c r="M61" i="33"/>
  <c r="L61" i="33"/>
  <c r="K61" i="33"/>
  <c r="J61" i="33"/>
  <c r="I61" i="33"/>
  <c r="H61" i="33"/>
  <c r="G61" i="33"/>
  <c r="F61" i="33"/>
  <c r="E61" i="33"/>
  <c r="D61" i="33"/>
  <c r="P60" i="33"/>
  <c r="M60" i="33"/>
  <c r="L60" i="33"/>
  <c r="K60" i="33"/>
  <c r="J60" i="33"/>
  <c r="I60" i="33"/>
  <c r="H60" i="33"/>
  <c r="G60" i="33"/>
  <c r="F60" i="33"/>
  <c r="E60" i="33"/>
  <c r="D60" i="33"/>
  <c r="P59" i="33"/>
  <c r="M59" i="33"/>
  <c r="L59" i="33"/>
  <c r="K59" i="33"/>
  <c r="J59" i="33"/>
  <c r="I59" i="33"/>
  <c r="H59" i="33"/>
  <c r="G59" i="33"/>
  <c r="F59" i="33"/>
  <c r="E59" i="33"/>
  <c r="D59" i="33"/>
  <c r="P58" i="33"/>
  <c r="M58" i="33"/>
  <c r="L58" i="33"/>
  <c r="K58" i="33"/>
  <c r="J58" i="33"/>
  <c r="I58" i="33"/>
  <c r="H58" i="33"/>
  <c r="G58" i="33"/>
  <c r="F58" i="33"/>
  <c r="E58" i="33"/>
  <c r="D58" i="33"/>
  <c r="P57" i="33"/>
  <c r="M57" i="33"/>
  <c r="L57" i="33"/>
  <c r="K57" i="33"/>
  <c r="J57" i="33"/>
  <c r="I57" i="33"/>
  <c r="H57" i="33"/>
  <c r="G57" i="33"/>
  <c r="F57" i="33"/>
  <c r="E57" i="33"/>
  <c r="D57" i="33"/>
  <c r="P56" i="33"/>
  <c r="M56" i="33"/>
  <c r="L56" i="33"/>
  <c r="K56" i="33"/>
  <c r="J56" i="33"/>
  <c r="I56" i="33"/>
  <c r="H56" i="33"/>
  <c r="G56" i="33"/>
  <c r="F56" i="33"/>
  <c r="E56" i="33"/>
  <c r="D56" i="33"/>
  <c r="P55" i="33"/>
  <c r="M55" i="33"/>
  <c r="L55" i="33"/>
  <c r="K55" i="33"/>
  <c r="J55" i="33"/>
  <c r="I55" i="33"/>
  <c r="H55" i="33"/>
  <c r="G55" i="33"/>
  <c r="F55" i="33"/>
  <c r="E55" i="33"/>
  <c r="D55" i="33"/>
  <c r="P54" i="33"/>
  <c r="M54" i="33"/>
  <c r="L54" i="33"/>
  <c r="K54" i="33"/>
  <c r="J54" i="33"/>
  <c r="I54" i="33"/>
  <c r="H54" i="33"/>
  <c r="G54" i="33"/>
  <c r="F54" i="33"/>
  <c r="E54" i="33"/>
  <c r="D54" i="33"/>
  <c r="P53" i="33"/>
  <c r="M53" i="33"/>
  <c r="L53" i="33"/>
  <c r="K53" i="33"/>
  <c r="J53" i="33"/>
  <c r="I53" i="33"/>
  <c r="H53" i="33"/>
  <c r="G53" i="33"/>
  <c r="F53" i="33"/>
  <c r="E53" i="33"/>
  <c r="D53" i="33"/>
  <c r="P52" i="33"/>
  <c r="M52" i="33"/>
  <c r="L52" i="33"/>
  <c r="K52" i="33"/>
  <c r="J52" i="33"/>
  <c r="I52" i="33"/>
  <c r="H52" i="33"/>
  <c r="G52" i="33"/>
  <c r="F52" i="33"/>
  <c r="E52" i="33"/>
  <c r="D52" i="33"/>
  <c r="P51" i="33"/>
  <c r="M51" i="33"/>
  <c r="L51" i="33"/>
  <c r="K51" i="33"/>
  <c r="J51" i="33"/>
  <c r="I51" i="33"/>
  <c r="H51" i="33"/>
  <c r="G51" i="33"/>
  <c r="F51" i="33"/>
  <c r="E51" i="33"/>
  <c r="D51" i="33"/>
  <c r="P50" i="33"/>
  <c r="M50" i="33"/>
  <c r="L50" i="33"/>
  <c r="K50" i="33"/>
  <c r="J50" i="33"/>
  <c r="I50" i="33"/>
  <c r="H50" i="33"/>
  <c r="G50" i="33"/>
  <c r="F50" i="33"/>
  <c r="E50" i="33"/>
  <c r="D50" i="33"/>
  <c r="P49" i="33"/>
  <c r="M49" i="33"/>
  <c r="L49" i="33"/>
  <c r="K49" i="33"/>
  <c r="J49" i="33"/>
  <c r="I49" i="33"/>
  <c r="H49" i="33"/>
  <c r="G49" i="33"/>
  <c r="F49" i="33"/>
  <c r="E49" i="33"/>
  <c r="D49" i="33"/>
  <c r="P48" i="33"/>
  <c r="M48" i="33"/>
  <c r="L48" i="33"/>
  <c r="K48" i="33"/>
  <c r="J48" i="33"/>
  <c r="I48" i="33"/>
  <c r="H48" i="33"/>
  <c r="G48" i="33"/>
  <c r="F48" i="33"/>
  <c r="E48" i="33"/>
  <c r="D48" i="33"/>
  <c r="P47" i="33"/>
  <c r="M47" i="33"/>
  <c r="L47" i="33"/>
  <c r="K47" i="33"/>
  <c r="J47" i="33"/>
  <c r="I47" i="33"/>
  <c r="H47" i="33"/>
  <c r="G47" i="33"/>
  <c r="F47" i="33"/>
  <c r="E47" i="33"/>
  <c r="D47" i="33"/>
  <c r="P46" i="33"/>
  <c r="M46" i="33"/>
  <c r="L46" i="33"/>
  <c r="K46" i="33"/>
  <c r="J46" i="33"/>
  <c r="I46" i="33"/>
  <c r="H46" i="33"/>
  <c r="G46" i="33"/>
  <c r="F46" i="33"/>
  <c r="E46" i="33"/>
  <c r="D46" i="33"/>
  <c r="P45" i="33"/>
  <c r="M45" i="33"/>
  <c r="L45" i="33"/>
  <c r="K45" i="33"/>
  <c r="J45" i="33"/>
  <c r="I45" i="33"/>
  <c r="H45" i="33"/>
  <c r="G45" i="33"/>
  <c r="F45" i="33"/>
  <c r="E45" i="33"/>
  <c r="D45" i="33"/>
  <c r="P44" i="33"/>
  <c r="M44" i="33"/>
  <c r="L44" i="33"/>
  <c r="K44" i="33"/>
  <c r="J44" i="33"/>
  <c r="I44" i="33"/>
  <c r="H44" i="33"/>
  <c r="G44" i="33"/>
  <c r="F44" i="33"/>
  <c r="E44" i="33"/>
  <c r="D44" i="33"/>
  <c r="P43" i="33"/>
  <c r="M43" i="33"/>
  <c r="L43" i="33"/>
  <c r="K43" i="33"/>
  <c r="J43" i="33"/>
  <c r="I43" i="33"/>
  <c r="H43" i="33"/>
  <c r="G43" i="33"/>
  <c r="F43" i="33"/>
  <c r="E43" i="33"/>
  <c r="D43" i="33"/>
  <c r="P42" i="33"/>
  <c r="M42" i="33"/>
  <c r="L42" i="33"/>
  <c r="K42" i="33"/>
  <c r="J42" i="33"/>
  <c r="I42" i="33"/>
  <c r="H42" i="33"/>
  <c r="G42" i="33"/>
  <c r="F42" i="33"/>
  <c r="E42" i="33"/>
  <c r="D42" i="33"/>
  <c r="P41" i="33"/>
  <c r="M41" i="33"/>
  <c r="L41" i="33"/>
  <c r="K41" i="33"/>
  <c r="J41" i="33"/>
  <c r="I41" i="33"/>
  <c r="H41" i="33"/>
  <c r="G41" i="33"/>
  <c r="F41" i="33"/>
  <c r="E41" i="33"/>
  <c r="D41" i="33"/>
  <c r="P40" i="33"/>
  <c r="M40" i="33"/>
  <c r="L40" i="33"/>
  <c r="K40" i="33"/>
  <c r="J40" i="33"/>
  <c r="I40" i="33"/>
  <c r="H40" i="33"/>
  <c r="G40" i="33"/>
  <c r="F40" i="33"/>
  <c r="E40" i="33"/>
  <c r="D40" i="33"/>
  <c r="P39" i="33"/>
  <c r="M39" i="33"/>
  <c r="L39" i="33"/>
  <c r="K39" i="33"/>
  <c r="J39" i="33"/>
  <c r="I39" i="33"/>
  <c r="H39" i="33"/>
  <c r="G39" i="33"/>
  <c r="F39" i="33"/>
  <c r="E39" i="33"/>
  <c r="D39" i="33"/>
  <c r="P38" i="33"/>
  <c r="M38" i="33"/>
  <c r="L38" i="33"/>
  <c r="K38" i="33"/>
  <c r="J38" i="33"/>
  <c r="I38" i="33"/>
  <c r="H38" i="33"/>
  <c r="G38" i="33"/>
  <c r="F38" i="33"/>
  <c r="E38" i="33"/>
  <c r="D38" i="33"/>
  <c r="P37" i="33"/>
  <c r="M37" i="33"/>
  <c r="L37" i="33"/>
  <c r="K37" i="33"/>
  <c r="J37" i="33"/>
  <c r="I37" i="33"/>
  <c r="H37" i="33"/>
  <c r="G37" i="33"/>
  <c r="F37" i="33"/>
  <c r="E37" i="33"/>
  <c r="D37" i="33"/>
  <c r="P36" i="33"/>
  <c r="M36" i="33"/>
  <c r="L36" i="33"/>
  <c r="K36" i="33"/>
  <c r="J36" i="33"/>
  <c r="I36" i="33"/>
  <c r="H36" i="33"/>
  <c r="G36" i="33"/>
  <c r="F36" i="33"/>
  <c r="E36" i="33"/>
  <c r="D36" i="33"/>
  <c r="P35" i="33"/>
  <c r="M35" i="33"/>
  <c r="L35" i="33"/>
  <c r="K35" i="33"/>
  <c r="J35" i="33"/>
  <c r="I35" i="33"/>
  <c r="H35" i="33"/>
  <c r="G35" i="33"/>
  <c r="F35" i="33"/>
  <c r="E35" i="33"/>
  <c r="D35" i="33"/>
  <c r="P34" i="33"/>
  <c r="M34" i="33"/>
  <c r="L34" i="33"/>
  <c r="K34" i="33"/>
  <c r="J34" i="33"/>
  <c r="I34" i="33"/>
  <c r="H34" i="33"/>
  <c r="G34" i="33"/>
  <c r="F34" i="33"/>
  <c r="E34" i="33"/>
  <c r="D34" i="33"/>
  <c r="P33" i="33"/>
  <c r="M33" i="33"/>
  <c r="L33" i="33"/>
  <c r="K33" i="33"/>
  <c r="J33" i="33"/>
  <c r="I33" i="33"/>
  <c r="H33" i="33"/>
  <c r="G33" i="33"/>
  <c r="F33" i="33"/>
  <c r="E33" i="33"/>
  <c r="D33" i="33"/>
  <c r="P32" i="33"/>
  <c r="M32" i="33"/>
  <c r="L32" i="33"/>
  <c r="K32" i="33"/>
  <c r="J32" i="33"/>
  <c r="I32" i="33"/>
  <c r="H32" i="33"/>
  <c r="G32" i="33"/>
  <c r="F32" i="33"/>
  <c r="E32" i="33"/>
  <c r="D32" i="33"/>
  <c r="P31" i="33"/>
  <c r="M31" i="33"/>
  <c r="L31" i="33"/>
  <c r="K31" i="33"/>
  <c r="J31" i="33"/>
  <c r="I31" i="33"/>
  <c r="H31" i="33"/>
  <c r="G31" i="33"/>
  <c r="F31" i="33"/>
  <c r="E31" i="33"/>
  <c r="D31" i="33"/>
  <c r="P30" i="33"/>
  <c r="N30" i="33"/>
  <c r="M30" i="33"/>
  <c r="L30" i="33"/>
  <c r="K30" i="33"/>
  <c r="J30" i="33"/>
  <c r="I30" i="33"/>
  <c r="H30" i="33"/>
  <c r="G30" i="33"/>
  <c r="F30" i="33"/>
  <c r="E30" i="33"/>
  <c r="D30" i="33"/>
  <c r="P29" i="33"/>
  <c r="N29" i="33"/>
  <c r="M29" i="33"/>
  <c r="L29" i="33"/>
  <c r="K29" i="33"/>
  <c r="J29" i="33"/>
  <c r="I29" i="33"/>
  <c r="H29" i="33"/>
  <c r="G29" i="33"/>
  <c r="F29" i="33"/>
  <c r="E29" i="33"/>
  <c r="D29" i="33"/>
  <c r="P28" i="33"/>
  <c r="N28" i="33"/>
  <c r="M28" i="33"/>
  <c r="L28" i="33"/>
  <c r="K28" i="33"/>
  <c r="J28" i="33"/>
  <c r="I28" i="33"/>
  <c r="H28" i="33"/>
  <c r="G28" i="33"/>
  <c r="F28" i="33"/>
  <c r="E28" i="33"/>
  <c r="D28" i="33"/>
  <c r="P27" i="33"/>
  <c r="N27" i="33"/>
  <c r="M27" i="33"/>
  <c r="L27" i="33"/>
  <c r="K27" i="33"/>
  <c r="J27" i="33"/>
  <c r="I27" i="33"/>
  <c r="H27" i="33"/>
  <c r="G27" i="33"/>
  <c r="F27" i="33"/>
  <c r="E27" i="33"/>
  <c r="D27" i="33"/>
  <c r="P26" i="33"/>
  <c r="N26" i="33"/>
  <c r="M26" i="33"/>
  <c r="L26" i="33"/>
  <c r="K26" i="33"/>
  <c r="J26" i="33"/>
  <c r="I26" i="33"/>
  <c r="H26" i="33"/>
  <c r="G26" i="33"/>
  <c r="F26" i="33"/>
  <c r="E26" i="33"/>
  <c r="D26" i="33"/>
  <c r="P25" i="33"/>
  <c r="N25" i="33"/>
  <c r="M25" i="33"/>
  <c r="L25" i="33"/>
  <c r="K25" i="33"/>
  <c r="J25" i="33"/>
  <c r="I25" i="33"/>
  <c r="H25" i="33"/>
  <c r="G25" i="33"/>
  <c r="F25" i="33"/>
  <c r="E25" i="33"/>
  <c r="D25" i="33"/>
  <c r="P24" i="33"/>
  <c r="N24" i="33"/>
  <c r="M24" i="33"/>
  <c r="L24" i="33"/>
  <c r="K24" i="33"/>
  <c r="J24" i="33"/>
  <c r="I24" i="33"/>
  <c r="H24" i="33"/>
  <c r="G24" i="33"/>
  <c r="F24" i="33"/>
  <c r="E24" i="33"/>
  <c r="D24" i="33"/>
  <c r="P23" i="33"/>
  <c r="N23" i="33"/>
  <c r="M23" i="33"/>
  <c r="L23" i="33"/>
  <c r="K23" i="33"/>
  <c r="J23" i="33"/>
  <c r="I23" i="33"/>
  <c r="H23" i="33"/>
  <c r="G23" i="33"/>
  <c r="F23" i="33"/>
  <c r="E23" i="33"/>
  <c r="D23" i="33"/>
  <c r="P22" i="33"/>
  <c r="N22" i="33"/>
  <c r="M22" i="33"/>
  <c r="L22" i="33"/>
  <c r="K22" i="33"/>
  <c r="J22" i="33"/>
  <c r="I22" i="33"/>
  <c r="H22" i="33"/>
  <c r="G22" i="33"/>
  <c r="F22" i="33"/>
  <c r="E22" i="33"/>
  <c r="D22" i="33"/>
  <c r="P21" i="33"/>
  <c r="N21" i="33"/>
  <c r="M21" i="33"/>
  <c r="L21" i="33"/>
  <c r="K21" i="33"/>
  <c r="J21" i="33"/>
  <c r="I21" i="33"/>
  <c r="H21" i="33"/>
  <c r="G21" i="33"/>
  <c r="F21" i="33"/>
  <c r="E21" i="33"/>
  <c r="D21" i="33"/>
  <c r="P20" i="33"/>
  <c r="N20" i="33"/>
  <c r="M20" i="33"/>
  <c r="L20" i="33"/>
  <c r="K20" i="33"/>
  <c r="J20" i="33"/>
  <c r="I20" i="33"/>
  <c r="H20" i="33"/>
  <c r="G20" i="33"/>
  <c r="F20" i="33"/>
  <c r="E20" i="33"/>
  <c r="D20" i="33"/>
  <c r="P19" i="33"/>
  <c r="N19" i="33"/>
  <c r="M19" i="33"/>
  <c r="L19" i="33"/>
  <c r="K19" i="33"/>
  <c r="J19" i="33"/>
  <c r="I19" i="33"/>
  <c r="H19" i="33"/>
  <c r="G19" i="33"/>
  <c r="F19" i="33"/>
  <c r="E19" i="33"/>
  <c r="D19" i="33"/>
  <c r="P18" i="33"/>
  <c r="N18" i="33"/>
  <c r="M18" i="33"/>
  <c r="L18" i="33"/>
  <c r="K18" i="33"/>
  <c r="J18" i="33"/>
  <c r="I18" i="33"/>
  <c r="H18" i="33"/>
  <c r="G18" i="33"/>
  <c r="F18" i="33"/>
  <c r="E18" i="33"/>
  <c r="D18" i="33"/>
  <c r="P17" i="33"/>
  <c r="N17" i="33"/>
  <c r="M17" i="33"/>
  <c r="L17" i="33"/>
  <c r="K17" i="33"/>
  <c r="J17" i="33"/>
  <c r="I17" i="33"/>
  <c r="H17" i="33"/>
  <c r="G17" i="33"/>
  <c r="F17" i="33"/>
  <c r="E17" i="33"/>
  <c r="D17" i="33"/>
  <c r="P16" i="33"/>
  <c r="N16" i="33"/>
  <c r="M16" i="33"/>
  <c r="L16" i="33"/>
  <c r="K16" i="33"/>
  <c r="J16" i="33"/>
  <c r="I16" i="33"/>
  <c r="H16" i="33"/>
  <c r="G16" i="33"/>
  <c r="F16" i="33"/>
  <c r="E16" i="33"/>
  <c r="D16" i="33"/>
  <c r="P15" i="33"/>
  <c r="N15" i="33"/>
  <c r="M15" i="33"/>
  <c r="L15" i="33"/>
  <c r="K15" i="33"/>
  <c r="J15" i="33"/>
  <c r="I15" i="33"/>
  <c r="H15" i="33"/>
  <c r="G15" i="33"/>
  <c r="F15" i="33"/>
  <c r="E15" i="33"/>
  <c r="D15" i="33"/>
  <c r="P14" i="33"/>
  <c r="N14" i="33"/>
  <c r="M14" i="33"/>
  <c r="L14" i="33"/>
  <c r="K14" i="33"/>
  <c r="J14" i="33"/>
  <c r="I14" i="33"/>
  <c r="H14" i="33"/>
  <c r="G14" i="33"/>
  <c r="F14" i="33"/>
  <c r="E14" i="33"/>
  <c r="D14" i="33"/>
  <c r="P13" i="33"/>
  <c r="N13" i="33"/>
  <c r="M13" i="33"/>
  <c r="L13" i="33"/>
  <c r="K13" i="33"/>
  <c r="J13" i="33"/>
  <c r="I13" i="33"/>
  <c r="H13" i="33"/>
  <c r="G13" i="33"/>
  <c r="F13" i="33"/>
  <c r="E13" i="33"/>
  <c r="D13" i="33"/>
  <c r="P12" i="33"/>
  <c r="N12" i="33"/>
  <c r="M12" i="33"/>
  <c r="L12" i="33"/>
  <c r="K12" i="33"/>
  <c r="J12" i="33"/>
  <c r="I12" i="33"/>
  <c r="H12" i="33"/>
  <c r="G12" i="33"/>
  <c r="F12" i="33"/>
  <c r="E12" i="33"/>
  <c r="D12" i="33"/>
  <c r="P11" i="33"/>
  <c r="N11" i="33"/>
  <c r="M11" i="33"/>
  <c r="L11" i="33"/>
  <c r="K11" i="33"/>
  <c r="J11" i="33"/>
  <c r="I11" i="33"/>
  <c r="H11" i="33"/>
  <c r="G11" i="33"/>
  <c r="F11" i="33"/>
  <c r="E11" i="33"/>
  <c r="D11" i="33"/>
  <c r="P10" i="33"/>
  <c r="N10" i="33"/>
  <c r="M10" i="33"/>
  <c r="L10" i="33"/>
  <c r="K10" i="33"/>
  <c r="J10" i="33"/>
  <c r="I10" i="33"/>
  <c r="H10" i="33"/>
  <c r="G10" i="33"/>
  <c r="F10" i="33"/>
  <c r="E10" i="33"/>
  <c r="D10" i="33"/>
  <c r="P9" i="33"/>
  <c r="N9" i="33"/>
  <c r="M9" i="33"/>
  <c r="L9" i="33"/>
  <c r="K9" i="33"/>
  <c r="J9" i="33"/>
  <c r="I9" i="33"/>
  <c r="H9" i="33"/>
  <c r="G9" i="33"/>
  <c r="F9" i="33"/>
  <c r="E9" i="33"/>
  <c r="D9" i="33"/>
  <c r="P8" i="33"/>
  <c r="N8" i="33"/>
  <c r="M8" i="33"/>
  <c r="L8" i="33"/>
  <c r="K8" i="33"/>
  <c r="J8" i="33"/>
  <c r="I8" i="33"/>
  <c r="H8" i="33"/>
  <c r="G8" i="33"/>
  <c r="F8" i="33"/>
  <c r="E8" i="33"/>
  <c r="D8" i="33"/>
  <c r="P7" i="33"/>
  <c r="N7" i="33"/>
  <c r="M7" i="33"/>
  <c r="L7" i="33"/>
  <c r="K7" i="33"/>
  <c r="J7" i="33"/>
  <c r="I7" i="33"/>
  <c r="H7" i="33"/>
  <c r="G7" i="33"/>
  <c r="F7" i="33"/>
  <c r="E7" i="33"/>
  <c r="D7" i="33"/>
  <c r="Q70" i="30"/>
  <c r="Q71" i="30"/>
  <c r="Q72" i="30"/>
  <c r="Q70" i="31"/>
  <c r="Q71" i="31"/>
  <c r="Q72" i="31"/>
  <c r="P70" i="32"/>
  <c r="P71" i="32"/>
  <c r="P72" i="32"/>
  <c r="Q67" i="30"/>
  <c r="Q68" i="30"/>
  <c r="Q69" i="30"/>
  <c r="Q67" i="31"/>
  <c r="Q68" i="31"/>
  <c r="Q69" i="31"/>
  <c r="P67" i="32"/>
  <c r="P68" i="32"/>
  <c r="P69" i="32"/>
  <c r="E144" i="16"/>
  <c r="E24" i="16" s="1"/>
  <c r="D144" i="16"/>
  <c r="D24" i="16" s="1"/>
  <c r="D128" i="16"/>
  <c r="E128" i="16"/>
  <c r="D129" i="16"/>
  <c r="E129" i="16"/>
  <c r="D130" i="16"/>
  <c r="E130" i="16"/>
  <c r="E124" i="27"/>
  <c r="E17" i="27"/>
  <c r="D124" i="27"/>
  <c r="D17" i="27"/>
  <c r="G113" i="28"/>
  <c r="F113" i="28"/>
  <c r="E113" i="28"/>
  <c r="D113" i="28"/>
  <c r="I113" i="29"/>
  <c r="H113" i="29"/>
  <c r="G113" i="29"/>
  <c r="F113" i="29"/>
  <c r="E113" i="29"/>
  <c r="D113" i="29"/>
  <c r="F131" i="20"/>
  <c r="E131" i="20"/>
  <c r="E21" i="20" s="1"/>
  <c r="Q64" i="30"/>
  <c r="Q65" i="30"/>
  <c r="Q66" i="30"/>
  <c r="F131" i="25"/>
  <c r="E131" i="25"/>
  <c r="Q64" i="31"/>
  <c r="Q65" i="31"/>
  <c r="Q66" i="31"/>
  <c r="H131" i="26"/>
  <c r="G131" i="26"/>
  <c r="G23" i="26"/>
  <c r="F131" i="26"/>
  <c r="E131" i="26"/>
  <c r="P64" i="32"/>
  <c r="P65" i="32"/>
  <c r="P66" i="32"/>
  <c r="H131" i="19"/>
  <c r="G131" i="19"/>
  <c r="F131" i="19"/>
  <c r="E131" i="19"/>
  <c r="H23" i="19"/>
  <c r="E23" i="19"/>
  <c r="F23" i="19"/>
  <c r="G23" i="19"/>
  <c r="H23" i="26"/>
  <c r="E23" i="26"/>
  <c r="F23" i="26"/>
  <c r="E23" i="25"/>
  <c r="F23" i="25"/>
  <c r="D125" i="16"/>
  <c r="E125" i="16"/>
  <c r="D126" i="16"/>
  <c r="E126" i="16"/>
  <c r="D127" i="16"/>
  <c r="E127" i="16"/>
  <c r="Q61" i="30"/>
  <c r="Q62" i="30"/>
  <c r="Q63" i="30"/>
  <c r="Q61" i="31"/>
  <c r="Q62" i="31"/>
  <c r="Q63" i="31"/>
  <c r="P61" i="32"/>
  <c r="P62" i="32"/>
  <c r="P63" i="32"/>
  <c r="D122" i="16"/>
  <c r="E122" i="16"/>
  <c r="D123" i="16"/>
  <c r="E123" i="16"/>
  <c r="D124" i="16"/>
  <c r="E124" i="16"/>
  <c r="Q58" i="30"/>
  <c r="Q59" i="30"/>
  <c r="Q60" i="30"/>
  <c r="Q58" i="31"/>
  <c r="Q59" i="31"/>
  <c r="Q60" i="31"/>
  <c r="P58" i="32"/>
  <c r="P59" i="32"/>
  <c r="P60" i="32"/>
  <c r="D119" i="16"/>
  <c r="E119" i="16"/>
  <c r="D120" i="16"/>
  <c r="E120" i="16"/>
  <c r="D121" i="16"/>
  <c r="E121" i="16"/>
  <c r="Q55" i="30"/>
  <c r="Q56" i="30"/>
  <c r="Q57" i="30"/>
  <c r="Q55" i="31"/>
  <c r="Q56" i="31"/>
  <c r="Q57" i="31"/>
  <c r="P55" i="32"/>
  <c r="P56" i="32"/>
  <c r="P57" i="32"/>
  <c r="E131" i="16"/>
  <c r="E23" i="16" s="1"/>
  <c r="D131" i="16"/>
  <c r="D23" i="16" s="1"/>
  <c r="D115" i="16"/>
  <c r="E115" i="16"/>
  <c r="D116" i="16"/>
  <c r="E116" i="16"/>
  <c r="D117" i="16"/>
  <c r="E117" i="16"/>
  <c r="E111" i="27"/>
  <c r="E16" i="27"/>
  <c r="D111" i="27"/>
  <c r="D16" i="27"/>
  <c r="G100" i="28"/>
  <c r="F100" i="28"/>
  <c r="E100" i="28"/>
  <c r="D100" i="28"/>
  <c r="I100" i="29"/>
  <c r="H100" i="29"/>
  <c r="G100" i="29"/>
  <c r="F100" i="29"/>
  <c r="E100" i="29"/>
  <c r="D100" i="29"/>
  <c r="F118" i="20"/>
  <c r="E118" i="20"/>
  <c r="E20" i="20"/>
  <c r="Q52" i="30"/>
  <c r="Q53" i="30"/>
  <c r="Q54" i="30"/>
  <c r="F118" i="25"/>
  <c r="F22" i="25"/>
  <c r="E118" i="25"/>
  <c r="E22" i="25"/>
  <c r="Q52" i="31"/>
  <c r="Q53" i="31"/>
  <c r="Q54" i="31"/>
  <c r="H118" i="26"/>
  <c r="H22" i="26"/>
  <c r="G118" i="26"/>
  <c r="G22" i="26"/>
  <c r="F118" i="26"/>
  <c r="F22" i="26"/>
  <c r="E118" i="26"/>
  <c r="E22" i="26"/>
  <c r="P52" i="32"/>
  <c r="P53" i="32"/>
  <c r="P54" i="32"/>
  <c r="H118" i="19"/>
  <c r="H22" i="19"/>
  <c r="G118" i="19"/>
  <c r="G22" i="19"/>
  <c r="F118" i="19"/>
  <c r="F22" i="19"/>
  <c r="E118" i="19"/>
  <c r="E22" i="19"/>
  <c r="D112" i="16"/>
  <c r="E112" i="16"/>
  <c r="D113" i="16"/>
  <c r="E113" i="16"/>
  <c r="D114" i="16"/>
  <c r="E114" i="16"/>
  <c r="Q49" i="30"/>
  <c r="Q50" i="30"/>
  <c r="Q51" i="30"/>
  <c r="Q49" i="31"/>
  <c r="Q50" i="31"/>
  <c r="Q51" i="31"/>
  <c r="P49" i="32"/>
  <c r="P50" i="32"/>
  <c r="P51" i="32"/>
  <c r="D109" i="16"/>
  <c r="E109" i="16"/>
  <c r="D110" i="16"/>
  <c r="E110" i="16"/>
  <c r="D111" i="16"/>
  <c r="E111" i="16"/>
  <c r="Q46" i="30"/>
  <c r="Q47" i="30"/>
  <c r="Q48" i="30"/>
  <c r="Q46" i="31"/>
  <c r="Q47" i="31"/>
  <c r="Q48" i="31"/>
  <c r="P46" i="32"/>
  <c r="P47" i="32"/>
  <c r="P48" i="32"/>
  <c r="D106" i="16"/>
  <c r="E106" i="16"/>
  <c r="D107" i="16"/>
  <c r="E107" i="16"/>
  <c r="D108" i="16"/>
  <c r="E108" i="16"/>
  <c r="Q43" i="30"/>
  <c r="Q44" i="30"/>
  <c r="Q45" i="30"/>
  <c r="Q43" i="31"/>
  <c r="Q44" i="31"/>
  <c r="Q45" i="31"/>
  <c r="P43" i="32"/>
  <c r="P44" i="32"/>
  <c r="P45" i="32"/>
  <c r="E118" i="16"/>
  <c r="E22" i="16" s="1"/>
  <c r="D118" i="16"/>
  <c r="D22" i="16" s="1"/>
  <c r="P40" i="32"/>
  <c r="P41" i="32"/>
  <c r="P42" i="32"/>
  <c r="Q40" i="31"/>
  <c r="Q41" i="31"/>
  <c r="Q42" i="31"/>
  <c r="Q40" i="30"/>
  <c r="Q41" i="30"/>
  <c r="Q42" i="30"/>
  <c r="F105" i="20"/>
  <c r="E105" i="20"/>
  <c r="E19" i="20"/>
  <c r="I87" i="29"/>
  <c r="H87" i="29"/>
  <c r="G87" i="29"/>
  <c r="F87" i="29"/>
  <c r="E87" i="29"/>
  <c r="D87" i="29"/>
  <c r="G87" i="28"/>
  <c r="F87" i="28"/>
  <c r="E87" i="28"/>
  <c r="D87" i="28"/>
  <c r="E98" i="27"/>
  <c r="E15" i="27"/>
  <c r="D98" i="27"/>
  <c r="D15" i="27"/>
  <c r="F105" i="25"/>
  <c r="F21" i="25"/>
  <c r="E105" i="25"/>
  <c r="E21" i="25"/>
  <c r="H105" i="26"/>
  <c r="H21" i="26"/>
  <c r="G105" i="26"/>
  <c r="G21" i="26"/>
  <c r="F105" i="26"/>
  <c r="F21" i="26"/>
  <c r="E105" i="26"/>
  <c r="E21" i="26"/>
  <c r="H105" i="19"/>
  <c r="G105" i="19"/>
  <c r="G21" i="19"/>
  <c r="F105" i="19"/>
  <c r="F21" i="19"/>
  <c r="E105" i="19"/>
  <c r="E104" i="16"/>
  <c r="D104" i="16"/>
  <c r="E103" i="16"/>
  <c r="D103" i="16"/>
  <c r="E102" i="16"/>
  <c r="D102" i="16"/>
  <c r="D105" i="16"/>
  <c r="D21" i="16" s="1"/>
  <c r="H21" i="19"/>
  <c r="E21" i="19"/>
  <c r="E105" i="16"/>
  <c r="E21" i="16" s="1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9" i="31"/>
  <c r="Q8" i="31"/>
  <c r="Q7" i="31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Q11" i="30"/>
  <c r="Q10" i="30"/>
  <c r="Q9" i="30"/>
  <c r="Q8" i="30"/>
  <c r="Q7" i="30"/>
  <c r="D99" i="16"/>
  <c r="E99" i="16"/>
  <c r="D100" i="16"/>
  <c r="E100" i="16"/>
  <c r="D101" i="16"/>
  <c r="E101" i="16"/>
  <c r="D96" i="16"/>
  <c r="E96" i="16"/>
  <c r="D97" i="16"/>
  <c r="E97" i="16"/>
  <c r="D98" i="16"/>
  <c r="E98" i="16"/>
  <c r="E95" i="16"/>
  <c r="D95" i="16"/>
  <c r="E94" i="16"/>
  <c r="D94" i="16"/>
  <c r="E93" i="16"/>
  <c r="D93" i="16"/>
  <c r="D89" i="16"/>
  <c r="E89" i="16"/>
  <c r="D90" i="16"/>
  <c r="E90" i="16"/>
  <c r="D91" i="16"/>
  <c r="E91" i="16"/>
  <c r="E85" i="27"/>
  <c r="E14" i="27"/>
  <c r="D85" i="27"/>
  <c r="D14" i="27"/>
  <c r="G74" i="28"/>
  <c r="F74" i="28"/>
  <c r="E74" i="28"/>
  <c r="D74" i="28"/>
  <c r="I74" i="29"/>
  <c r="H74" i="29"/>
  <c r="G74" i="29"/>
  <c r="F74" i="29"/>
  <c r="E74" i="29"/>
  <c r="D74" i="29"/>
  <c r="F92" i="20"/>
  <c r="E92" i="20"/>
  <c r="F92" i="25"/>
  <c r="E92" i="25"/>
  <c r="H92" i="26"/>
  <c r="G92" i="26"/>
  <c r="F92" i="26"/>
  <c r="E92" i="26"/>
  <c r="H92" i="19"/>
  <c r="H20" i="19"/>
  <c r="G92" i="19"/>
  <c r="G20" i="19"/>
  <c r="F92" i="19"/>
  <c r="F20" i="19"/>
  <c r="E92" i="19"/>
  <c r="E20" i="19"/>
  <c r="E18" i="20"/>
  <c r="F20" i="25"/>
  <c r="E20" i="25"/>
  <c r="G20" i="26"/>
  <c r="H20" i="26"/>
  <c r="E20" i="26"/>
  <c r="F20" i="2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92" i="16"/>
  <c r="D20" i="16" s="1"/>
  <c r="E92" i="16"/>
  <c r="E20" i="16" s="1"/>
  <c r="E61" i="29"/>
  <c r="D74" i="16"/>
  <c r="E74" i="16"/>
  <c r="D75" i="16"/>
  <c r="E75" i="16"/>
  <c r="D76" i="16"/>
  <c r="E76" i="16"/>
  <c r="D77" i="16"/>
  <c r="E77" i="16"/>
  <c r="D78" i="16"/>
  <c r="E78" i="16"/>
  <c r="D80" i="16"/>
  <c r="E80" i="16"/>
  <c r="D81" i="16"/>
  <c r="E81" i="16"/>
  <c r="G61" i="28"/>
  <c r="E73" i="16"/>
  <c r="E72" i="16"/>
  <c r="E71" i="16"/>
  <c r="E70" i="16"/>
  <c r="E69" i="16"/>
  <c r="E68" i="16"/>
  <c r="E67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D73" i="16"/>
  <c r="D72" i="16"/>
  <c r="D71" i="16"/>
  <c r="D70" i="16"/>
  <c r="D69" i="16"/>
  <c r="D68" i="16"/>
  <c r="D67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E72" i="27"/>
  <c r="E13" i="27"/>
  <c r="D72" i="27"/>
  <c r="D13" i="27"/>
  <c r="F61" i="28"/>
  <c r="E61" i="28"/>
  <c r="D61" i="28"/>
  <c r="I61" i="29"/>
  <c r="H61" i="29"/>
  <c r="G61" i="29"/>
  <c r="F61" i="29"/>
  <c r="D61" i="29"/>
  <c r="F79" i="20"/>
  <c r="E79" i="20"/>
  <c r="E17" i="20" s="1"/>
  <c r="F79" i="25"/>
  <c r="E79" i="25"/>
  <c r="H79" i="26"/>
  <c r="H19" i="26"/>
  <c r="G79" i="26"/>
  <c r="G19" i="26"/>
  <c r="F79" i="26"/>
  <c r="E79" i="26"/>
  <c r="F19" i="26"/>
  <c r="E19" i="26"/>
  <c r="H79" i="19"/>
  <c r="H19" i="19"/>
  <c r="G79" i="19"/>
  <c r="G19" i="19"/>
  <c r="F79" i="19"/>
  <c r="F19" i="19"/>
  <c r="E79" i="19"/>
  <c r="E19" i="19"/>
  <c r="F19" i="25"/>
  <c r="E79" i="16"/>
  <c r="E19" i="16" s="1"/>
  <c r="E19" i="25"/>
  <c r="D79" i="16"/>
  <c r="D19" i="16" s="1"/>
  <c r="E40" i="26"/>
  <c r="F40" i="26"/>
  <c r="G40" i="26"/>
  <c r="H40" i="26"/>
  <c r="E59" i="27"/>
  <c r="E12" i="27"/>
  <c r="D59" i="27"/>
  <c r="D12" i="27"/>
  <c r="G48" i="28"/>
  <c r="F48" i="28"/>
  <c r="E48" i="28"/>
  <c r="D48" i="28"/>
  <c r="I48" i="29"/>
  <c r="H48" i="29"/>
  <c r="G48" i="29"/>
  <c r="F48" i="29"/>
  <c r="E48" i="29"/>
  <c r="D48" i="29"/>
  <c r="F66" i="20"/>
  <c r="E66" i="20"/>
  <c r="E16" i="20" s="1"/>
  <c r="F66" i="25"/>
  <c r="F18" i="25"/>
  <c r="E66" i="25"/>
  <c r="E18" i="25"/>
  <c r="H66" i="26"/>
  <c r="H18" i="26"/>
  <c r="G66" i="26"/>
  <c r="G18" i="26"/>
  <c r="F66" i="26"/>
  <c r="F18" i="26"/>
  <c r="E66" i="26"/>
  <c r="E18" i="26"/>
  <c r="H66" i="19"/>
  <c r="H18" i="19"/>
  <c r="G66" i="19"/>
  <c r="G18" i="19"/>
  <c r="F66" i="19"/>
  <c r="F18" i="19"/>
  <c r="E66" i="19"/>
  <c r="E18" i="19"/>
  <c r="D33" i="27"/>
  <c r="D10" i="27"/>
  <c r="E33" i="27"/>
  <c r="E10" i="27"/>
  <c r="D46" i="27"/>
  <c r="D11" i="27"/>
  <c r="E46" i="27"/>
  <c r="E11" i="27"/>
  <c r="D22" i="28"/>
  <c r="E22" i="28"/>
  <c r="F22" i="28"/>
  <c r="G22" i="28"/>
  <c r="D35" i="28"/>
  <c r="E35" i="28"/>
  <c r="F35" i="28"/>
  <c r="G35" i="28"/>
  <c r="D22" i="29"/>
  <c r="E22" i="29"/>
  <c r="F22" i="29"/>
  <c r="G22" i="29"/>
  <c r="H22" i="29"/>
  <c r="I22" i="29"/>
  <c r="D35" i="29"/>
  <c r="E35" i="29"/>
  <c r="F35" i="29"/>
  <c r="G35" i="29"/>
  <c r="H35" i="29"/>
  <c r="I35" i="29"/>
  <c r="E40" i="20"/>
  <c r="E14" i="20"/>
  <c r="F40" i="20"/>
  <c r="E53" i="20"/>
  <c r="E15" i="20" s="1"/>
  <c r="F53" i="20"/>
  <c r="E40" i="25"/>
  <c r="E16" i="25"/>
  <c r="F40" i="25"/>
  <c r="F16" i="25"/>
  <c r="E53" i="25"/>
  <c r="E17" i="25"/>
  <c r="F53" i="25"/>
  <c r="F17" i="25"/>
  <c r="E16" i="26"/>
  <c r="F16" i="26"/>
  <c r="G16" i="26"/>
  <c r="H16" i="26"/>
  <c r="E53" i="26"/>
  <c r="E17" i="26"/>
  <c r="F53" i="26"/>
  <c r="F17" i="26"/>
  <c r="G53" i="26"/>
  <c r="G17" i="26"/>
  <c r="H53" i="26"/>
  <c r="H17" i="26"/>
  <c r="E40" i="19"/>
  <c r="E16" i="19"/>
  <c r="F40" i="19"/>
  <c r="F16" i="19"/>
  <c r="G40" i="19"/>
  <c r="G16" i="19"/>
  <c r="H40" i="19"/>
  <c r="H16" i="19"/>
  <c r="E53" i="19"/>
  <c r="E17" i="19"/>
  <c r="F53" i="19"/>
  <c r="F17" i="19"/>
  <c r="G53" i="19"/>
  <c r="G17" i="19"/>
  <c r="H53" i="19"/>
  <c r="H17" i="19"/>
  <c r="C38" i="15"/>
  <c r="C39" i="15"/>
  <c r="E114" i="33" l="1"/>
  <c r="O114" i="33"/>
  <c r="K114" i="33"/>
  <c r="G114" i="33"/>
  <c r="P114" i="33"/>
  <c r="L114" i="33"/>
  <c r="H114" i="33"/>
  <c r="F114" i="33"/>
  <c r="Q114" i="33"/>
  <c r="D114" i="33"/>
  <c r="M114" i="33"/>
  <c r="E25" i="16"/>
  <c r="Q23" i="33"/>
  <c r="Q84" i="33"/>
  <c r="Q12" i="33"/>
  <c r="Q22" i="33"/>
  <c r="Q64" i="33"/>
  <c r="Q32" i="33"/>
  <c r="Q53" i="33"/>
  <c r="Q42" i="33"/>
  <c r="Q10" i="33"/>
  <c r="Q16" i="33"/>
  <c r="Q18" i="33"/>
  <c r="Q20" i="33"/>
  <c r="Q26" i="33"/>
  <c r="Q36" i="33"/>
  <c r="Q40" i="33"/>
  <c r="Q46" i="33"/>
  <c r="Q50" i="33"/>
  <c r="Q14" i="33"/>
  <c r="Q34" i="33"/>
  <c r="Q52" i="33"/>
  <c r="Q60" i="33"/>
  <c r="Q19" i="33"/>
  <c r="Q27" i="33"/>
  <c r="Q43" i="33"/>
  <c r="Q47" i="33"/>
  <c r="Q51" i="33"/>
  <c r="Q57" i="33"/>
  <c r="Q61" i="33"/>
  <c r="Q63" i="33"/>
  <c r="Q65" i="33"/>
  <c r="Q70" i="33"/>
  <c r="Q80" i="33"/>
  <c r="Q83" i="33"/>
  <c r="Q28" i="33"/>
  <c r="Q41" i="33"/>
  <c r="Q58" i="33"/>
  <c r="Q13" i="33"/>
  <c r="Q29" i="33"/>
  <c r="Q35" i="33"/>
  <c r="Q37" i="33"/>
  <c r="Q39" i="33"/>
  <c r="Q45" i="33"/>
  <c r="Q49" i="33"/>
  <c r="Q55" i="33"/>
  <c r="Q72" i="33"/>
  <c r="Q69" i="33"/>
  <c r="Q8" i="33"/>
  <c r="Q21" i="33"/>
  <c r="Q30" i="33"/>
  <c r="Q48" i="33"/>
  <c r="Q54" i="33"/>
  <c r="Q56" i="33"/>
  <c r="Q66" i="33"/>
  <c r="Q82" i="33"/>
  <c r="Q7" i="33"/>
  <c r="Q9" i="33"/>
  <c r="Q17" i="33"/>
  <c r="Q33" i="33"/>
  <c r="Q75" i="33"/>
  <c r="Q73" i="33"/>
  <c r="Q71" i="33"/>
  <c r="Q68" i="33"/>
  <c r="Q79" i="33"/>
  <c r="Q38" i="33"/>
  <c r="Q44" i="33"/>
  <c r="Q59" i="33"/>
  <c r="Q62" i="33"/>
  <c r="Q67" i="33"/>
  <c r="Q15" i="33"/>
  <c r="Q25" i="33"/>
  <c r="Q31" i="33"/>
  <c r="Q11" i="33"/>
  <c r="Q24" i="33"/>
  <c r="Q74" i="33"/>
  <c r="Q76" i="33"/>
  <c r="Q77" i="33"/>
  <c r="Q78" i="33"/>
  <c r="Q81" i="33"/>
  <c r="E66" i="16"/>
  <c r="E18" i="16" s="1"/>
  <c r="E53" i="16"/>
  <c r="E17" i="16" s="1"/>
  <c r="E40" i="16"/>
  <c r="E16" i="16" s="1"/>
  <c r="D66" i="16"/>
  <c r="D18" i="16" s="1"/>
  <c r="D40" i="16"/>
  <c r="D16" i="16" s="1"/>
  <c r="D53" i="16"/>
  <c r="D17" i="16" s="1"/>
  <c r="D157" i="16"/>
  <c r="Q87" i="33"/>
  <c r="Q86" i="33"/>
  <c r="Q85" i="33"/>
  <c r="D25" i="16" l="1"/>
</calcChain>
</file>

<file path=xl/sharedStrings.xml><?xml version="1.0" encoding="utf-8"?>
<sst xmlns="http://schemas.openxmlformats.org/spreadsheetml/2006/main" count="1866" uniqueCount="103">
  <si>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</si>
  <si>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</si>
  <si>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</si>
  <si>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</si>
  <si>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</si>
  <si>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</si>
  <si>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</si>
  <si>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</si>
  <si>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</si>
  <si>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</si>
  <si>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</si>
  <si>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</si>
  <si>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</si>
  <si>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</si>
  <si>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Periodo </t>
  </si>
  <si>
    <t>INDICE</t>
  </si>
  <si>
    <t>&gt;</t>
  </si>
  <si>
    <t>www.subtel.cl</t>
  </si>
  <si>
    <t>&lt;&lt; VOLVER</t>
  </si>
  <si>
    <t xml:space="preserve">Feb </t>
  </si>
  <si>
    <t>Miles de Minutos Salida</t>
  </si>
  <si>
    <t>Miles de Llamadas Salida</t>
  </si>
  <si>
    <t>Miles de Minutos Entrada</t>
  </si>
  <si>
    <t xml:space="preserve">Miles de Llamadas Entrada </t>
  </si>
  <si>
    <t xml:space="preserve">Tráfico Salida  en miles de minutos </t>
  </si>
  <si>
    <t>Tráfico de salida en miles de llamadas</t>
  </si>
  <si>
    <t>SERVICIOS DE MENSAJERÍA</t>
  </si>
  <si>
    <t xml:space="preserve">ESTADÍSTICAS DE SERVICIO DE TELEFONÍA MÓVIL: TRÁFICO </t>
  </si>
  <si>
    <t>Total 2007</t>
  </si>
  <si>
    <t>Total 2008</t>
  </si>
  <si>
    <t>Tipos de Tráfico cursado por redes de telefonía móvil</t>
  </si>
  <si>
    <t>•</t>
  </si>
  <si>
    <t>TOTAL DE TRAFICO POR SEGMENTO COMERCIAL</t>
  </si>
  <si>
    <t xml:space="preserve">Tráfico Salida  Segmento Residencial </t>
  </si>
  <si>
    <t>Tráfico Salida Segmento Comercial</t>
  </si>
  <si>
    <t>Tráfico Móvil-Local</t>
  </si>
  <si>
    <t>Tráfico Móvil-Móvil</t>
  </si>
  <si>
    <t>TOTAL DE TRAFICO POR TIPO DE PLAN</t>
  </si>
  <si>
    <t>Tráfico Salida Abonados Prepago</t>
  </si>
  <si>
    <t>Tráfico Salida Abonados Contrato</t>
  </si>
  <si>
    <t>TRAFICO MÓVIL-MÓVIL INTRA-RED E INTER-REDES</t>
  </si>
  <si>
    <t>Tráfico Salida Intra-red</t>
  </si>
  <si>
    <t>Tráfico Salida Inter-redes</t>
  </si>
  <si>
    <t>Tráfico móvil-local y móvil-móvil por otras categorías.</t>
  </si>
  <si>
    <t>Tráfico Salida sin segmento</t>
  </si>
  <si>
    <t xml:space="preserve">TOTAL DE MILES DE MINUTOS DE SALIDA </t>
  </si>
  <si>
    <t>MILES DE MINUTOS DE SALIDA</t>
  </si>
  <si>
    <t>Total 2009</t>
  </si>
  <si>
    <t>4.1. Trafico total cursado por redes de telefonía móvil</t>
  </si>
  <si>
    <t>4.4. Trafico cursado por redes de telefonía móvil, móvil - LDI</t>
  </si>
  <si>
    <t>4.5. Trafico cursado por redes de telefonía móvil, móvil - local</t>
  </si>
  <si>
    <t>4.6. Trafico cursado por redes de telefonía móvil, móvil - móvil</t>
  </si>
  <si>
    <t>4.7. Trafico cursado por redes de telefonía móvil, servicios de mensajería</t>
  </si>
  <si>
    <t>4.12. Trafico móvil-local y móvil-móvil por Segmento Comercial.</t>
  </si>
  <si>
    <t>4.13. Trafico móvil-local y móvil-móvil por Tipo de Plan.</t>
  </si>
  <si>
    <t>4.14. Trafico móvil-móvil Intra-red e Inter-redes.</t>
  </si>
  <si>
    <t>Total 2010</t>
  </si>
  <si>
    <t>Total Mensajes de Texto enviados al mes (SMS)</t>
  </si>
  <si>
    <t>Total Mensajes Multimediales enviados al mes (MMS)</t>
  </si>
  <si>
    <t>Total mensajes enviados al año (SMS)</t>
  </si>
  <si>
    <t>TRAFICO CURSADO POR REDES DE TELEFONÍA MÓVIL</t>
  </si>
  <si>
    <t>MÓVIL - LDI</t>
  </si>
  <si>
    <t>MÓVIL - LOCAL</t>
  </si>
  <si>
    <t>MÓVIL - MÓVIL</t>
  </si>
  <si>
    <t>TRAFICO TOTAL CURSADO POR REDES DE TELEFONÍA MÓVIL</t>
  </si>
  <si>
    <t>Total 2011</t>
  </si>
  <si>
    <t>Total 2012</t>
  </si>
  <si>
    <t>Total 2013</t>
  </si>
  <si>
    <t>Sub Total Julio-Dic. 2002</t>
  </si>
  <si>
    <t>Total 2014</t>
  </si>
  <si>
    <t>Netline</t>
  </si>
  <si>
    <t>Telsur</t>
  </si>
  <si>
    <t>Movistar</t>
  </si>
  <si>
    <t>Telestar</t>
  </si>
  <si>
    <t>Claro</t>
  </si>
  <si>
    <t>Entel PCS</t>
  </si>
  <si>
    <t>Virgin</t>
  </si>
  <si>
    <t>Falabella Móvil</t>
  </si>
  <si>
    <t>Simple</t>
  </si>
  <si>
    <t>VTR</t>
  </si>
  <si>
    <t>Interexport</t>
  </si>
  <si>
    <t>WOM</t>
  </si>
  <si>
    <t>Total</t>
  </si>
  <si>
    <t>TRAFICO MÓVIL - MÓVIL POR EMPRESA</t>
  </si>
  <si>
    <t>MILES DE MINUTOS</t>
  </si>
  <si>
    <t>TRAFICO MÓVIL - LOCAL (SALIDA) POR EMPRESA</t>
  </si>
  <si>
    <t>TRAFICO MÓVIL - LDI (SALIDA) POR EMPRESA</t>
  </si>
  <si>
    <t>Total 2015</t>
  </si>
  <si>
    <t>Total 2016</t>
  </si>
  <si>
    <t>Total 2017</t>
  </si>
  <si>
    <t>TRAFICO TOTAL DE SALIDA CURSADO POR REDES DE TELEFONÍA MÓVIL</t>
  </si>
  <si>
    <t>4.1.1. Trafico total de salida cursado por redes de telefonía móvil por empresa.</t>
  </si>
  <si>
    <t>4.4.1. Trafico cursado por redes de telefonía móvil, móvil - LDI (salida) por empresa</t>
  </si>
  <si>
    <t>4.5.1. Trafico cursado por redes de telefonía móvil, móvil - local (salida) por empresa</t>
  </si>
  <si>
    <t>4.6.1. Trafico cursado por redes de telefonía móvil, móvil - móvil (salida) por empresa</t>
  </si>
  <si>
    <t>Total 2018</t>
  </si>
  <si>
    <t>Total 2019</t>
  </si>
  <si>
    <t>Total 2020</t>
  </si>
  <si>
    <t>Mundo Pacífico</t>
  </si>
  <si>
    <t>Sub Total 2021</t>
  </si>
  <si>
    <t xml:space="preserve"> </t>
  </si>
  <si>
    <t>VAR. ACUM. Q3.2020-Q3.2021</t>
  </si>
  <si>
    <t>PART. MERCADO ACUM-Q3.2021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</si>
</sst>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_-* #,##0.00000\ _€_-;\-* #,##0.00000\ _€_-;_-* &quot;-&quot;??\ _€_-;_-@_-"/>
    <numFmt numFmtId="168" formatCode="0.000%"/>
    <numFmt numFmtId="169" formatCode="#,##0.000"/>
    <numFmt numFmtId="170" formatCode="_-* #,##0.000\ _€_-;\-* #,##0.000\ _€_-;_-* &quot;-&quot;??\ _€_-;_-@_-"/>
    <numFmt numFmtId="171" formatCode="#,##0_ ;\-#,##0\ "/>
    <numFmt numFmtId="172" formatCode="_-* #,##0.000000\ _€_-;\-* #,##0.000000\ _€_-;_-* &quot;-&quot;??\ _€_-;_-@_-"/>
    <numFmt numFmtId="173" formatCode="#,##0.0000000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sz val="9"/>
      <color indexed="44"/>
      <name val="Arial"/>
      <family val="2"/>
    </font>
    <font>
      <b/>
      <sz val="9"/>
      <color indexed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9"/>
      <color indexed="44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2"/>
      <name val="Arial"/>
      <family val="2"/>
    </font>
    <font>
      <u/>
      <sz val="8"/>
      <color indexed="21"/>
      <name val="Arial"/>
      <family val="2"/>
    </font>
    <font>
      <sz val="10"/>
      <color indexed="21"/>
      <name val="Arial"/>
      <family val="2"/>
    </font>
    <font>
      <sz val="12"/>
      <color indexed="21"/>
      <name val="Arial"/>
      <family val="2"/>
    </font>
    <font>
      <sz val="14"/>
      <name val="Arial"/>
      <family val="2"/>
    </font>
    <font>
      <sz val="14"/>
      <color indexed="21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8"/>
      <name val="Arial"/>
      <family val="2"/>
    </font>
    <font>
      <b/>
      <u/>
      <sz val="10"/>
      <name val="Arial"/>
      <family val="2"/>
    </font>
    <font>
      <b/>
      <sz val="14"/>
      <color rgb="FF0000FF"/>
      <name val="Arial"/>
      <family val="2"/>
    </font>
    <font>
      <b/>
      <sz val="11"/>
      <color rgb="FF0000FF"/>
      <name val="Arial"/>
      <family val="2"/>
    </font>
    <font>
      <sz val="14"/>
      <color rgb="FF0000FF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u/>
      <sz val="8"/>
      <color rgb="FF0000FF"/>
      <name val="Arial"/>
      <family val="2"/>
    </font>
    <font>
      <b/>
      <u/>
      <sz val="8"/>
      <color rgb="FFFF000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3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6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8">
    <xf numFmtId="0" fontId="0" fillId="0" borderId="0" xfId="0"/>
    <xf numFmtId="0" fontId="3" fillId="0" borderId="0" xfId="1" applyFont="1" applyFill="1"/>
    <xf numFmtId="165" fontId="3" fillId="0" borderId="0" xfId="3" applyNumberFormat="1" applyFont="1" applyFill="1" applyBorder="1"/>
    <xf numFmtId="0" fontId="3" fillId="0" borderId="0" xfId="1" applyFont="1" applyFill="1" applyBorder="1"/>
    <xf numFmtId="165" fontId="3" fillId="0" borderId="0" xfId="1" applyNumberFormat="1" applyFont="1" applyFill="1" applyBorder="1"/>
    <xf numFmtId="0" fontId="9" fillId="2" borderId="0" xfId="1" applyFont="1" applyFill="1" applyBorder="1"/>
    <xf numFmtId="0" fontId="4" fillId="0" borderId="0" xfId="1" applyFont="1" applyFill="1" applyBorder="1"/>
    <xf numFmtId="165" fontId="3" fillId="2" borderId="0" xfId="3" applyNumberFormat="1" applyFont="1" applyFill="1" applyBorder="1"/>
    <xf numFmtId="0" fontId="3" fillId="2" borderId="0" xfId="1" applyFont="1" applyFill="1"/>
    <xf numFmtId="0" fontId="6" fillId="2" borderId="0" xfId="2" applyFont="1" applyFill="1" applyAlignment="1" applyProtection="1"/>
    <xf numFmtId="0" fontId="8" fillId="2" borderId="0" xfId="1" applyFont="1" applyFill="1" applyBorder="1"/>
    <xf numFmtId="165" fontId="3" fillId="2" borderId="0" xfId="1" applyNumberFormat="1" applyFont="1" applyFill="1" applyBorder="1"/>
    <xf numFmtId="3" fontId="3" fillId="0" borderId="0" xfId="3" applyNumberFormat="1" applyFont="1" applyFill="1" applyBorder="1" applyAlignment="1">
      <alignment horizontal="center"/>
    </xf>
    <xf numFmtId="0" fontId="10" fillId="2" borderId="0" xfId="1" applyFont="1" applyFill="1"/>
    <xf numFmtId="0" fontId="10" fillId="2" borderId="0" xfId="1" applyFont="1" applyFill="1" applyBorder="1"/>
    <xf numFmtId="3" fontId="10" fillId="0" borderId="0" xfId="1" applyNumberFormat="1" applyFont="1" applyFill="1" applyBorder="1"/>
    <xf numFmtId="0" fontId="10" fillId="0" borderId="0" xfId="1" applyFont="1" applyFill="1" applyBorder="1"/>
    <xf numFmtId="0" fontId="10" fillId="0" borderId="0" xfId="1" applyFont="1" applyFill="1"/>
    <xf numFmtId="0" fontId="8" fillId="0" borderId="0" xfId="1" applyFont="1" applyFill="1" applyBorder="1"/>
    <xf numFmtId="0" fontId="14" fillId="2" borderId="0" xfId="1" applyFont="1" applyFill="1"/>
    <xf numFmtId="0" fontId="10" fillId="2" borderId="0" xfId="1" applyFont="1" applyFill="1" applyAlignment="1">
      <alignment vertical="center"/>
    </xf>
    <xf numFmtId="0" fontId="19" fillId="2" borderId="0" xfId="1" applyFont="1" applyFill="1"/>
    <xf numFmtId="0" fontId="15" fillId="2" borderId="0" xfId="1" applyFont="1" applyFill="1"/>
    <xf numFmtId="0" fontId="11" fillId="0" borderId="0" xfId="1" applyFont="1" applyFill="1"/>
    <xf numFmtId="0" fontId="10" fillId="0" borderId="0" xfId="1" applyFont="1" applyFill="1" applyAlignment="1">
      <alignment vertical="center"/>
    </xf>
    <xf numFmtId="0" fontId="1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6" fillId="0" borderId="0" xfId="2" applyFont="1" applyFill="1" applyAlignment="1" applyProtection="1"/>
    <xf numFmtId="0" fontId="16" fillId="0" borderId="0" xfId="2" applyFont="1" applyFill="1" applyBorder="1" applyAlignment="1" applyProtection="1">
      <alignment horizontal="left"/>
    </xf>
    <xf numFmtId="0" fontId="17" fillId="0" borderId="0" xfId="1" applyFont="1" applyFill="1"/>
    <xf numFmtId="0" fontId="13" fillId="0" borderId="0" xfId="1" applyFont="1" applyFill="1"/>
    <xf numFmtId="0" fontId="19" fillId="0" borderId="0" xfId="1" applyFont="1" applyFill="1"/>
    <xf numFmtId="0" fontId="20" fillId="0" borderId="0" xfId="1" applyFont="1" applyFill="1"/>
    <xf numFmtId="0" fontId="15" fillId="0" borderId="0" xfId="1" applyFont="1" applyFill="1"/>
    <xf numFmtId="0" fontId="18" fillId="0" borderId="0" xfId="1" applyFont="1" applyFill="1"/>
    <xf numFmtId="0" fontId="16" fillId="0" borderId="0" xfId="2" applyFont="1" applyFill="1" applyAlignment="1" applyProtection="1"/>
    <xf numFmtId="0" fontId="0" fillId="0" borderId="0" xfId="0" applyFill="1"/>
    <xf numFmtId="0" fontId="11" fillId="0" borderId="0" xfId="1" applyFont="1" applyFill="1" applyBorder="1"/>
    <xf numFmtId="0" fontId="7" fillId="0" borderId="0" xfId="1" applyFont="1" applyFill="1" applyBorder="1"/>
    <xf numFmtId="165" fontId="10" fillId="0" borderId="0" xfId="1" applyNumberFormat="1" applyFont="1" applyFill="1"/>
    <xf numFmtId="0" fontId="6" fillId="0" borderId="0" xfId="2" applyFont="1" applyFill="1" applyBorder="1" applyAlignment="1" applyProtection="1"/>
    <xf numFmtId="0" fontId="9" fillId="0" borderId="0" xfId="1" applyFont="1" applyFill="1" applyBorder="1"/>
    <xf numFmtId="165" fontId="4" fillId="0" borderId="0" xfId="3" applyNumberFormat="1" applyFont="1" applyFill="1" applyBorder="1"/>
    <xf numFmtId="3" fontId="10" fillId="0" borderId="0" xfId="1" applyNumberFormat="1" applyFont="1" applyFill="1"/>
    <xf numFmtId="165" fontId="12" fillId="0" borderId="0" xfId="3" applyNumberFormat="1" applyFont="1" applyFill="1"/>
    <xf numFmtId="0" fontId="24" fillId="0" borderId="0" xfId="2" applyFont="1" applyFill="1" applyAlignment="1" applyProtection="1"/>
    <xf numFmtId="0" fontId="4" fillId="0" borderId="11" xfId="1" applyFont="1" applyFill="1" applyBorder="1"/>
    <xf numFmtId="0" fontId="4" fillId="0" borderId="11" xfId="1" applyFont="1" applyFill="1" applyBorder="1" applyAlignment="1">
      <alignment horizontal="left"/>
    </xf>
    <xf numFmtId="0" fontId="4" fillId="0" borderId="12" xfId="1" applyFont="1" applyFill="1" applyBorder="1" applyAlignment="1">
      <alignment horizontal="left"/>
    </xf>
    <xf numFmtId="0" fontId="4" fillId="0" borderId="12" xfId="1" applyFont="1" applyFill="1" applyBorder="1"/>
    <xf numFmtId="0" fontId="4" fillId="0" borderId="13" xfId="1" applyFont="1" applyFill="1" applyBorder="1"/>
    <xf numFmtId="0" fontId="4" fillId="0" borderId="13" xfId="1" applyFont="1" applyFill="1" applyBorder="1" applyAlignment="1">
      <alignment horizontal="left"/>
    </xf>
    <xf numFmtId="3" fontId="3" fillId="0" borderId="8" xfId="3" applyNumberFormat="1" applyFont="1" applyFill="1" applyBorder="1" applyAlignment="1">
      <alignment horizontal="center"/>
    </xf>
    <xf numFmtId="3" fontId="3" fillId="0" borderId="7" xfId="3" applyNumberFormat="1" applyFont="1" applyFill="1" applyBorder="1" applyAlignment="1">
      <alignment horizontal="center"/>
    </xf>
    <xf numFmtId="3" fontId="3" fillId="0" borderId="14" xfId="3" applyNumberFormat="1" applyFont="1" applyFill="1" applyBorder="1" applyAlignment="1">
      <alignment horizontal="center"/>
    </xf>
    <xf numFmtId="0" fontId="2" fillId="0" borderId="0" xfId="1" applyFont="1" applyFill="1" applyBorder="1"/>
    <xf numFmtId="3" fontId="3" fillId="0" borderId="6" xfId="3" applyNumberFormat="1" applyFont="1" applyFill="1" applyBorder="1" applyAlignment="1">
      <alignment horizontal="center"/>
    </xf>
    <xf numFmtId="3" fontId="3" fillId="0" borderId="9" xfId="3" applyNumberFormat="1" applyFont="1" applyFill="1" applyBorder="1" applyAlignment="1">
      <alignment horizontal="center"/>
    </xf>
    <xf numFmtId="0" fontId="29" fillId="0" borderId="0" xfId="1" applyFont="1" applyFill="1"/>
    <xf numFmtId="0" fontId="30" fillId="0" borderId="0" xfId="1" applyFont="1" applyFill="1" applyBorder="1"/>
    <xf numFmtId="166" fontId="3" fillId="0" borderId="0" xfId="4" applyNumberFormat="1" applyFont="1" applyFill="1" applyBorder="1"/>
    <xf numFmtId="166" fontId="10" fillId="2" borderId="0" xfId="4" applyNumberFormat="1" applyFont="1" applyFill="1" applyBorder="1"/>
    <xf numFmtId="166" fontId="10" fillId="0" borderId="0" xfId="4" applyNumberFormat="1" applyFont="1" applyFill="1" applyBorder="1"/>
    <xf numFmtId="0" fontId="31" fillId="0" borderId="0" xfId="1" applyFont="1" applyFill="1"/>
    <xf numFmtId="0" fontId="32" fillId="0" borderId="0" xfId="1" applyFont="1" applyFill="1"/>
    <xf numFmtId="0" fontId="33" fillId="0" borderId="0" xfId="1" applyFont="1" applyFill="1"/>
    <xf numFmtId="0" fontId="34" fillId="0" borderId="0" xfId="2" applyFont="1" applyFill="1" applyAlignment="1" applyProtection="1"/>
    <xf numFmtId="0" fontId="4" fillId="0" borderId="0" xfId="1" applyFont="1" applyFill="1" applyBorder="1" applyAlignment="1">
      <alignment horizontal="left"/>
    </xf>
    <xf numFmtId="3" fontId="4" fillId="0" borderId="10" xfId="3" applyNumberFormat="1" applyFont="1" applyFill="1" applyBorder="1" applyAlignment="1">
      <alignment horizontal="center"/>
    </xf>
    <xf numFmtId="3" fontId="4" fillId="0" borderId="17" xfId="3" applyNumberFormat="1" applyFont="1" applyFill="1" applyBorder="1" applyAlignment="1">
      <alignment horizontal="center"/>
    </xf>
    <xf numFmtId="3" fontId="4" fillId="0" borderId="16" xfId="3" applyNumberFormat="1" applyFont="1" applyFill="1" applyBorder="1" applyAlignment="1">
      <alignment horizontal="center"/>
    </xf>
    <xf numFmtId="0" fontId="2" fillId="0" borderId="0" xfId="1" applyFont="1" applyFill="1"/>
    <xf numFmtId="0" fontId="25" fillId="0" borderId="0" xfId="1" applyFont="1" applyFill="1"/>
    <xf numFmtId="0" fontId="26" fillId="0" borderId="0" xfId="1" applyFont="1" applyFill="1"/>
    <xf numFmtId="0" fontId="27" fillId="0" borderId="0" xfId="2" applyFont="1" applyFill="1" applyAlignment="1" applyProtection="1"/>
    <xf numFmtId="0" fontId="28" fillId="0" borderId="0" xfId="2" applyFont="1" applyFill="1" applyAlignment="1" applyProtection="1">
      <alignment horizontal="right"/>
    </xf>
    <xf numFmtId="0" fontId="28" fillId="0" borderId="0" xfId="2" applyFont="1" applyFill="1" applyAlignment="1" applyProtection="1">
      <alignment horizontal="left"/>
    </xf>
    <xf numFmtId="0" fontId="2" fillId="2" borderId="0" xfId="1" applyFont="1" applyFill="1"/>
    <xf numFmtId="0" fontId="22" fillId="2" borderId="0" xfId="1" applyFont="1" applyFill="1"/>
    <xf numFmtId="0" fontId="4" fillId="0" borderId="11" xfId="1" applyFont="1" applyFill="1" applyBorder="1" applyAlignment="1">
      <alignment horizontal="left"/>
    </xf>
    <xf numFmtId="0" fontId="10" fillId="0" borderId="0" xfId="1" applyFont="1" applyFill="1" applyProtection="1">
      <protection locked="0"/>
    </xf>
    <xf numFmtId="0" fontId="10" fillId="0" borderId="0" xfId="1" applyFont="1" applyFill="1" applyBorder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6" fillId="0" borderId="0" xfId="2" applyFont="1" applyFill="1" applyBorder="1" applyAlignment="1" applyProtection="1">
      <protection locked="0"/>
    </xf>
    <xf numFmtId="0" fontId="8" fillId="0" borderId="0" xfId="1" applyFont="1" applyFill="1" applyBorder="1" applyProtection="1">
      <protection locked="0"/>
    </xf>
    <xf numFmtId="0" fontId="10" fillId="2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0" fillId="0" borderId="0" xfId="1" applyFont="1" applyFill="1" applyBorder="1" applyProtection="1">
      <protection locked="0"/>
    </xf>
    <xf numFmtId="0" fontId="7" fillId="0" borderId="0" xfId="1" applyFont="1" applyFill="1" applyBorder="1" applyProtection="1">
      <protection locked="0"/>
    </xf>
    <xf numFmtId="0" fontId="3" fillId="2" borderId="0" xfId="1" applyFont="1" applyFill="1" applyProtection="1">
      <protection locked="0"/>
    </xf>
    <xf numFmtId="0" fontId="6" fillId="2" borderId="0" xfId="2" applyFont="1" applyFill="1" applyAlignment="1" applyProtection="1">
      <protection locked="0"/>
    </xf>
    <xf numFmtId="0" fontId="8" fillId="2" borderId="0" xfId="1" applyFont="1" applyFill="1" applyBorder="1" applyProtection="1">
      <protection locked="0"/>
    </xf>
    <xf numFmtId="165" fontId="3" fillId="0" borderId="0" xfId="3" applyNumberFormat="1" applyFont="1" applyFill="1" applyBorder="1" applyProtection="1">
      <protection locked="0"/>
    </xf>
    <xf numFmtId="165" fontId="3" fillId="2" borderId="0" xfId="3" applyNumberFormat="1" applyFont="1" applyFill="1" applyBorder="1" applyProtection="1">
      <protection locked="0"/>
    </xf>
    <xf numFmtId="165" fontId="3" fillId="2" borderId="0" xfId="3" applyNumberFormat="1" applyFont="1" applyFill="1" applyBorder="1" applyAlignment="1" applyProtection="1">
      <alignment horizontal="center"/>
      <protection locked="0"/>
    </xf>
    <xf numFmtId="165" fontId="3" fillId="0" borderId="0" xfId="3" applyNumberFormat="1" applyFont="1" applyFill="1" applyBorder="1" applyAlignment="1" applyProtection="1">
      <alignment horizontal="center"/>
      <protection locked="0"/>
    </xf>
    <xf numFmtId="0" fontId="4" fillId="0" borderId="13" xfId="1" applyFont="1" applyFill="1" applyBorder="1" applyAlignment="1" applyProtection="1">
      <alignment horizontal="left"/>
      <protection locked="0"/>
    </xf>
    <xf numFmtId="0" fontId="4" fillId="0" borderId="11" xfId="1" applyFont="1" applyFill="1" applyBorder="1" applyAlignment="1" applyProtection="1">
      <alignment horizontal="left"/>
      <protection locked="0"/>
    </xf>
    <xf numFmtId="0" fontId="9" fillId="0" borderId="0" xfId="1" applyFont="1" applyFill="1" applyBorder="1" applyProtection="1">
      <protection locked="0"/>
    </xf>
    <xf numFmtId="0" fontId="24" fillId="0" borderId="0" xfId="2" applyFont="1" applyFill="1" applyAlignment="1" applyProtection="1">
      <protection locked="0"/>
    </xf>
    <xf numFmtId="0" fontId="11" fillId="0" borderId="0" xfId="1" applyFont="1" applyFill="1" applyBorder="1" applyProtection="1">
      <protection locked="0"/>
    </xf>
    <xf numFmtId="0" fontId="4" fillId="0" borderId="11" xfId="1" applyFont="1" applyFill="1" applyBorder="1" applyAlignment="1" applyProtection="1">
      <alignment horizontal="left"/>
      <protection locked="0"/>
    </xf>
    <xf numFmtId="0" fontId="4" fillId="0" borderId="13" xfId="1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>
      <alignment horizontal="center"/>
    </xf>
    <xf numFmtId="167" fontId="3" fillId="0" borderId="0" xfId="3" applyNumberFormat="1" applyFont="1" applyFill="1" applyBorder="1"/>
    <xf numFmtId="166" fontId="35" fillId="0" borderId="0" xfId="4" applyNumberFormat="1" applyFont="1" applyFill="1" applyBorder="1" applyAlignment="1" applyProtection="1"/>
    <xf numFmtId="166" fontId="10" fillId="0" borderId="0" xfId="4" applyNumberFormat="1" applyFont="1" applyFill="1" applyBorder="1" applyProtection="1">
      <protection locked="0"/>
    </xf>
    <xf numFmtId="166" fontId="35" fillId="0" borderId="0" xfId="4" applyNumberFormat="1" applyFont="1" applyFill="1" applyBorder="1" applyAlignment="1" applyProtection="1">
      <protection locked="0"/>
    </xf>
    <xf numFmtId="9" fontId="10" fillId="0" borderId="0" xfId="4" applyFont="1" applyFill="1" applyBorder="1"/>
    <xf numFmtId="166" fontId="4" fillId="0" borderId="0" xfId="4" applyNumberFormat="1" applyFont="1" applyFill="1" applyBorder="1" applyAlignment="1">
      <alignment horizontal="center"/>
    </xf>
    <xf numFmtId="10" fontId="4" fillId="0" borderId="0" xfId="4" applyNumberFormat="1" applyFont="1" applyFill="1" applyBorder="1" applyAlignment="1">
      <alignment horizontal="center"/>
    </xf>
    <xf numFmtId="166" fontId="10" fillId="0" borderId="0" xfId="4" applyNumberFormat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left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165" fontId="4" fillId="0" borderId="0" xfId="3" applyNumberFormat="1" applyFont="1" applyFill="1" applyBorder="1" applyProtection="1">
      <protection locked="0"/>
    </xf>
    <xf numFmtId="3" fontId="4" fillId="3" borderId="17" xfId="3" applyNumberFormat="1" applyFont="1" applyFill="1" applyBorder="1" applyAlignment="1">
      <alignment horizontal="center"/>
    </xf>
    <xf numFmtId="3" fontId="4" fillId="3" borderId="16" xfId="3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left"/>
      <protection locked="0"/>
    </xf>
    <xf numFmtId="0" fontId="4" fillId="0" borderId="9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left"/>
      <protection locked="0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left"/>
    </xf>
    <xf numFmtId="0" fontId="4" fillId="0" borderId="9" xfId="1" applyFont="1" applyFill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4" fillId="0" borderId="0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165" fontId="4" fillId="0" borderId="0" xfId="1" applyNumberFormat="1" applyFont="1" applyFill="1" applyBorder="1"/>
    <xf numFmtId="3" fontId="4" fillId="0" borderId="0" xfId="3" applyNumberFormat="1" applyFont="1" applyFill="1" applyBorder="1" applyAlignment="1">
      <alignment horizontal="center"/>
    </xf>
    <xf numFmtId="3" fontId="4" fillId="0" borderId="9" xfId="3" applyNumberFormat="1" applyFont="1" applyFill="1" applyBorder="1" applyAlignment="1">
      <alignment horizontal="center"/>
    </xf>
    <xf numFmtId="3" fontId="4" fillId="0" borderId="8" xfId="3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3" fontId="4" fillId="0" borderId="6" xfId="3" applyNumberFormat="1" applyFont="1" applyFill="1" applyBorder="1" applyAlignment="1">
      <alignment horizontal="center"/>
    </xf>
    <xf numFmtId="3" fontId="4" fillId="0" borderId="7" xfId="3" applyNumberFormat="1" applyFont="1" applyFill="1" applyBorder="1" applyAlignment="1">
      <alignment horizontal="center"/>
    </xf>
    <xf numFmtId="3" fontId="4" fillId="0" borderId="14" xfId="3" applyNumberFormat="1" applyFont="1" applyFill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3" fontId="0" fillId="0" borderId="17" xfId="0" applyNumberForma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3" fontId="0" fillId="0" borderId="0" xfId="0" applyNumberFormat="1"/>
    <xf numFmtId="165" fontId="4" fillId="0" borderId="0" xfId="3" applyNumberFormat="1" applyFont="1" applyFill="1" applyBorder="1" applyAlignment="1">
      <alignment horizontal="left"/>
    </xf>
    <xf numFmtId="169" fontId="0" fillId="0" borderId="0" xfId="0" applyNumberFormat="1"/>
    <xf numFmtId="170" fontId="3" fillId="0" borderId="0" xfId="3" applyNumberFormat="1" applyFont="1" applyFill="1" applyBorder="1"/>
    <xf numFmtId="165" fontId="10" fillId="0" borderId="0" xfId="1" applyNumberFormat="1" applyFont="1" applyFill="1" applyBorder="1"/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171" fontId="3" fillId="0" borderId="6" xfId="1" applyNumberFormat="1" applyFont="1" applyFill="1" applyBorder="1" applyAlignment="1">
      <alignment horizontal="center"/>
    </xf>
    <xf numFmtId="171" fontId="3" fillId="0" borderId="14" xfId="1" applyNumberFormat="1" applyFont="1" applyFill="1" applyBorder="1" applyAlignment="1">
      <alignment horizontal="center"/>
    </xf>
    <xf numFmtId="171" fontId="3" fillId="0" borderId="9" xfId="1" applyNumberFormat="1" applyFont="1" applyFill="1" applyBorder="1" applyAlignment="1">
      <alignment horizontal="center"/>
    </xf>
    <xf numFmtId="171" fontId="3" fillId="0" borderId="8" xfId="1" applyNumberFormat="1" applyFont="1" applyFill="1" applyBorder="1" applyAlignment="1">
      <alignment horizontal="center"/>
    </xf>
    <xf numFmtId="171" fontId="3" fillId="0" borderId="10" xfId="1" applyNumberFormat="1" applyFont="1" applyFill="1" applyBorder="1" applyAlignment="1">
      <alignment horizontal="center"/>
    </xf>
    <xf numFmtId="171" fontId="3" fillId="0" borderId="16" xfId="1" applyNumberFormat="1" applyFont="1" applyFill="1" applyBorder="1" applyAlignment="1">
      <alignment horizontal="center"/>
    </xf>
    <xf numFmtId="171" fontId="3" fillId="0" borderId="9" xfId="3" applyNumberFormat="1" applyFont="1" applyFill="1" applyBorder="1" applyAlignment="1">
      <alignment horizontal="center"/>
    </xf>
    <xf numFmtId="171" fontId="3" fillId="0" borderId="8" xfId="3" applyNumberFormat="1" applyFont="1" applyFill="1" applyBorder="1" applyAlignment="1">
      <alignment horizontal="center"/>
    </xf>
    <xf numFmtId="171" fontId="4" fillId="0" borderId="10" xfId="3" applyNumberFormat="1" applyFont="1" applyFill="1" applyBorder="1" applyAlignment="1">
      <alignment horizontal="center"/>
    </xf>
    <xf numFmtId="171" fontId="4" fillId="0" borderId="16" xfId="3" applyNumberFormat="1" applyFont="1" applyFill="1" applyBorder="1" applyAlignment="1">
      <alignment horizontal="center"/>
    </xf>
    <xf numFmtId="171" fontId="4" fillId="0" borderId="9" xfId="3" applyNumberFormat="1" applyFont="1" applyFill="1" applyBorder="1" applyAlignment="1">
      <alignment horizontal="center"/>
    </xf>
    <xf numFmtId="171" fontId="4" fillId="0" borderId="8" xfId="3" applyNumberFormat="1" applyFont="1" applyFill="1" applyBorder="1" applyAlignment="1">
      <alignment horizontal="center"/>
    </xf>
    <xf numFmtId="171" fontId="3" fillId="0" borderId="6" xfId="3" applyNumberFormat="1" applyFont="1" applyFill="1" applyBorder="1" applyAlignment="1">
      <alignment horizontal="center"/>
    </xf>
    <xf numFmtId="171" fontId="3" fillId="0" borderId="14" xfId="3" applyNumberFormat="1" applyFont="1" applyFill="1" applyBorder="1" applyAlignment="1">
      <alignment horizontal="center"/>
    </xf>
    <xf numFmtId="171" fontId="3" fillId="0" borderId="9" xfId="3" applyNumberFormat="1" applyFont="1" applyFill="1" applyBorder="1" applyAlignment="1" applyProtection="1">
      <alignment horizontal="center"/>
      <protection locked="0"/>
    </xf>
    <xf numFmtId="171" fontId="3" fillId="0" borderId="8" xfId="3" applyNumberFormat="1" applyFont="1" applyFill="1" applyBorder="1" applyAlignment="1" applyProtection="1">
      <alignment horizontal="center"/>
      <protection locked="0"/>
    </xf>
    <xf numFmtId="171" fontId="3" fillId="0" borderId="0" xfId="3" applyNumberFormat="1" applyFont="1" applyFill="1" applyBorder="1" applyAlignment="1" applyProtection="1">
      <alignment horizontal="center"/>
      <protection locked="0"/>
    </xf>
    <xf numFmtId="171" fontId="3" fillId="0" borderId="9" xfId="1" applyNumberFormat="1" applyFont="1" applyFill="1" applyBorder="1" applyAlignment="1" applyProtection="1">
      <alignment horizontal="center"/>
      <protection locked="0"/>
    </xf>
    <xf numFmtId="171" fontId="3" fillId="0" borderId="8" xfId="1" applyNumberFormat="1" applyFont="1" applyFill="1" applyBorder="1" applyAlignment="1" applyProtection="1">
      <alignment horizontal="center"/>
      <protection locked="0"/>
    </xf>
    <xf numFmtId="171" fontId="3" fillId="0" borderId="0" xfId="1" applyNumberFormat="1" applyFont="1" applyFill="1" applyBorder="1" applyAlignment="1" applyProtection="1">
      <alignment horizontal="center"/>
      <protection locked="0"/>
    </xf>
    <xf numFmtId="171" fontId="3" fillId="0" borderId="10" xfId="1" applyNumberFormat="1" applyFont="1" applyFill="1" applyBorder="1" applyAlignment="1" applyProtection="1">
      <alignment horizontal="center"/>
      <protection locked="0"/>
    </xf>
    <xf numFmtId="171" fontId="3" fillId="0" borderId="16" xfId="1" applyNumberFormat="1" applyFont="1" applyFill="1" applyBorder="1" applyAlignment="1" applyProtection="1">
      <alignment horizontal="center"/>
      <protection locked="0"/>
    </xf>
    <xf numFmtId="171" fontId="3" fillId="0" borderId="17" xfId="1" applyNumberFormat="1" applyFont="1" applyFill="1" applyBorder="1" applyAlignment="1" applyProtection="1">
      <alignment horizontal="center"/>
      <protection locked="0"/>
    </xf>
    <xf numFmtId="171" fontId="4" fillId="0" borderId="10" xfId="3" applyNumberFormat="1" applyFont="1" applyFill="1" applyBorder="1" applyAlignment="1" applyProtection="1">
      <alignment horizontal="center"/>
      <protection locked="0"/>
    </xf>
    <xf numFmtId="171" fontId="4" fillId="0" borderId="16" xfId="3" applyNumberFormat="1" applyFont="1" applyFill="1" applyBorder="1" applyAlignment="1" applyProtection="1">
      <alignment horizontal="center"/>
      <protection locked="0"/>
    </xf>
    <xf numFmtId="171" fontId="4" fillId="0" borderId="17" xfId="3" applyNumberFormat="1" applyFont="1" applyFill="1" applyBorder="1" applyAlignment="1" applyProtection="1">
      <alignment horizontal="center"/>
      <protection locked="0"/>
    </xf>
    <xf numFmtId="171" fontId="4" fillId="0" borderId="9" xfId="3" applyNumberFormat="1" applyFont="1" applyFill="1" applyBorder="1" applyAlignment="1" applyProtection="1">
      <alignment horizontal="center"/>
      <protection locked="0"/>
    </xf>
    <xf numFmtId="171" fontId="4" fillId="0" borderId="8" xfId="3" applyNumberFormat="1" applyFont="1" applyFill="1" applyBorder="1" applyAlignment="1" applyProtection="1">
      <alignment horizontal="center"/>
      <protection locked="0"/>
    </xf>
    <xf numFmtId="171" fontId="4" fillId="0" borderId="0" xfId="3" applyNumberFormat="1" applyFont="1" applyFill="1" applyBorder="1" applyAlignment="1" applyProtection="1">
      <alignment horizontal="center"/>
      <protection locked="0"/>
    </xf>
    <xf numFmtId="171" fontId="3" fillId="0" borderId="6" xfId="3" applyNumberFormat="1" applyFont="1" applyFill="1" applyBorder="1" applyAlignment="1" applyProtection="1">
      <alignment horizontal="center"/>
      <protection locked="0"/>
    </xf>
    <xf numFmtId="171" fontId="3" fillId="0" borderId="14" xfId="3" applyNumberFormat="1" applyFont="1" applyFill="1" applyBorder="1" applyAlignment="1" applyProtection="1">
      <alignment horizontal="center"/>
      <protection locked="0"/>
    </xf>
    <xf numFmtId="171" fontId="3" fillId="0" borderId="7" xfId="3" applyNumberFormat="1" applyFont="1" applyFill="1" applyBorder="1" applyAlignment="1" applyProtection="1">
      <alignment horizontal="center"/>
      <protection locked="0"/>
    </xf>
    <xf numFmtId="171" fontId="3" fillId="0" borderId="0" xfId="3" applyNumberFormat="1" applyFont="1" applyFill="1" applyBorder="1" applyAlignment="1">
      <alignment horizontal="center"/>
    </xf>
    <xf numFmtId="171" fontId="3" fillId="0" borderId="10" xfId="3" applyNumberFormat="1" applyFont="1" applyFill="1" applyBorder="1" applyAlignment="1">
      <alignment horizontal="center"/>
    </xf>
    <xf numFmtId="171" fontId="3" fillId="0" borderId="16" xfId="3" applyNumberFormat="1" applyFont="1" applyFill="1" applyBorder="1" applyAlignment="1">
      <alignment horizontal="center"/>
    </xf>
    <xf numFmtId="171" fontId="3" fillId="0" borderId="17" xfId="3" applyNumberFormat="1" applyFont="1" applyFill="1" applyBorder="1" applyAlignment="1">
      <alignment horizontal="center"/>
    </xf>
    <xf numFmtId="171" fontId="3" fillId="0" borderId="9" xfId="8" applyNumberFormat="1" applyFont="1" applyFill="1" applyBorder="1" applyAlignment="1">
      <alignment horizontal="center"/>
    </xf>
    <xf numFmtId="171" fontId="3" fillId="0" borderId="8" xfId="8" applyNumberFormat="1" applyFont="1" applyFill="1" applyBorder="1" applyAlignment="1">
      <alignment horizontal="center"/>
    </xf>
    <xf numFmtId="171" fontId="3" fillId="0" borderId="0" xfId="8" applyNumberFormat="1" applyFont="1" applyFill="1" applyBorder="1" applyAlignment="1">
      <alignment horizontal="center"/>
    </xf>
    <xf numFmtId="171" fontId="4" fillId="0" borderId="0" xfId="3" applyNumberFormat="1" applyFont="1" applyFill="1" applyBorder="1" applyAlignment="1">
      <alignment horizontal="center"/>
    </xf>
    <xf numFmtId="171" fontId="3" fillId="0" borderId="6" xfId="8" applyNumberFormat="1" applyFont="1" applyFill="1" applyBorder="1" applyAlignment="1">
      <alignment horizontal="center"/>
    </xf>
    <xf numFmtId="171" fontId="3" fillId="0" borderId="14" xfId="8" applyNumberFormat="1" applyFont="1" applyFill="1" applyBorder="1" applyAlignment="1">
      <alignment horizontal="center"/>
    </xf>
    <xf numFmtId="171" fontId="3" fillId="0" borderId="7" xfId="8" applyNumberFormat="1" applyFont="1" applyFill="1" applyBorder="1" applyAlignment="1">
      <alignment horizontal="center"/>
    </xf>
    <xf numFmtId="171" fontId="4" fillId="0" borderId="17" xfId="3" applyNumberFormat="1" applyFont="1" applyFill="1" applyBorder="1" applyAlignment="1">
      <alignment horizontal="center"/>
    </xf>
    <xf numFmtId="171" fontId="4" fillId="3" borderId="10" xfId="3" applyNumberFormat="1" applyFont="1" applyFill="1" applyBorder="1" applyAlignment="1">
      <alignment horizontal="center"/>
    </xf>
    <xf numFmtId="171" fontId="4" fillId="3" borderId="17" xfId="3" applyNumberFormat="1" applyFont="1" applyFill="1" applyBorder="1" applyAlignment="1">
      <alignment horizontal="center"/>
    </xf>
    <xf numFmtId="171" fontId="4" fillId="3" borderId="16" xfId="3" applyNumberFormat="1" applyFont="1" applyFill="1" applyBorder="1" applyAlignment="1">
      <alignment horizontal="center"/>
    </xf>
    <xf numFmtId="171" fontId="4" fillId="0" borderId="10" xfId="8" applyNumberFormat="1" applyFont="1" applyFill="1" applyBorder="1" applyAlignment="1">
      <alignment horizontal="center"/>
    </xf>
    <xf numFmtId="171" fontId="4" fillId="0" borderId="17" xfId="8" applyNumberFormat="1" applyFont="1" applyFill="1" applyBorder="1" applyAlignment="1">
      <alignment horizontal="center"/>
    </xf>
    <xf numFmtId="171" fontId="4" fillId="0" borderId="16" xfId="8" applyNumberFormat="1" applyFont="1" applyFill="1" applyBorder="1" applyAlignment="1">
      <alignment horizontal="center"/>
    </xf>
    <xf numFmtId="171" fontId="3" fillId="3" borderId="0" xfId="3" applyNumberFormat="1" applyFont="1" applyFill="1" applyBorder="1" applyAlignment="1">
      <alignment horizontal="center"/>
    </xf>
    <xf numFmtId="171" fontId="3" fillId="3" borderId="8" xfId="1" applyNumberFormat="1" applyFont="1" applyFill="1" applyBorder="1" applyAlignment="1">
      <alignment horizontal="center"/>
    </xf>
    <xf numFmtId="171" fontId="3" fillId="3" borderId="7" xfId="3" applyNumberFormat="1" applyFont="1" applyFill="1" applyBorder="1" applyAlignment="1">
      <alignment horizontal="center"/>
    </xf>
    <xf numFmtId="171" fontId="3" fillId="3" borderId="14" xfId="1" applyNumberFormat="1" applyFont="1" applyFill="1" applyBorder="1" applyAlignment="1">
      <alignment horizontal="center"/>
    </xf>
    <xf numFmtId="171" fontId="4" fillId="0" borderId="16" xfId="1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172" fontId="3" fillId="0" borderId="0" xfId="3" applyNumberFormat="1" applyFont="1" applyFill="1" applyBorder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171" fontId="10" fillId="0" borderId="0" xfId="1" applyNumberFormat="1" applyFont="1" applyFill="1" applyBorder="1"/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38" fillId="4" borderId="4" xfId="0" applyFont="1" applyFill="1" applyBorder="1"/>
    <xf numFmtId="0" fontId="38" fillId="4" borderId="2" xfId="0" applyFont="1" applyFill="1" applyBorder="1" applyAlignment="1">
      <alignment horizontal="center"/>
    </xf>
    <xf numFmtId="166" fontId="38" fillId="4" borderId="2" xfId="4" applyNumberFormat="1" applyFont="1" applyFill="1" applyBorder="1" applyAlignment="1">
      <alignment horizontal="center"/>
    </xf>
    <xf numFmtId="166" fontId="38" fillId="4" borderId="3" xfId="4" applyNumberFormat="1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 vertical="top" wrapText="1"/>
    </xf>
    <xf numFmtId="0" fontId="38" fillId="4" borderId="1" xfId="1" applyFont="1" applyFill="1" applyBorder="1" applyAlignment="1">
      <alignment horizontal="center" vertical="top" wrapText="1"/>
    </xf>
    <xf numFmtId="0" fontId="38" fillId="4" borderId="3" xfId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horizontal="center" vertical="center"/>
    </xf>
    <xf numFmtId="0" fontId="38" fillId="4" borderId="1" xfId="1" applyFont="1" applyFill="1" applyBorder="1" applyAlignment="1">
      <alignment horizontal="center" vertical="center"/>
    </xf>
    <xf numFmtId="0" fontId="38" fillId="4" borderId="1" xfId="1" applyFont="1" applyFill="1" applyBorder="1" applyAlignment="1" applyProtection="1">
      <alignment horizontal="center" vertical="center"/>
      <protection locked="0"/>
    </xf>
    <xf numFmtId="0" fontId="38" fillId="4" borderId="1" xfId="1" applyFont="1" applyFill="1" applyBorder="1" applyAlignment="1" applyProtection="1">
      <alignment horizontal="center" vertical="top" wrapText="1"/>
      <protection locked="0"/>
    </xf>
    <xf numFmtId="0" fontId="38" fillId="4" borderId="3" xfId="1" applyFont="1" applyFill="1" applyBorder="1" applyAlignment="1" applyProtection="1">
      <alignment horizontal="center" vertical="top" wrapText="1"/>
      <protection locked="0"/>
    </xf>
    <xf numFmtId="166" fontId="37" fillId="4" borderId="2" xfId="4" applyNumberFormat="1" applyFont="1" applyFill="1" applyBorder="1" applyAlignment="1"/>
    <xf numFmtId="166" fontId="37" fillId="4" borderId="3" xfId="4" applyNumberFormat="1" applyFont="1" applyFill="1" applyBorder="1" applyAlignment="1"/>
    <xf numFmtId="0" fontId="38" fillId="4" borderId="4" xfId="0" applyFont="1" applyFill="1" applyBorder="1" applyAlignment="1">
      <alignment horizontal="left"/>
    </xf>
    <xf numFmtId="166" fontId="37" fillId="4" borderId="2" xfId="4" applyNumberFormat="1" applyFont="1" applyFill="1" applyBorder="1" applyAlignment="1">
      <alignment horizontal="right"/>
    </xf>
    <xf numFmtId="166" fontId="37" fillId="4" borderId="3" xfId="4" applyNumberFormat="1" applyFont="1" applyFill="1" applyBorder="1" applyAlignment="1">
      <alignment horizontal="right"/>
    </xf>
    <xf numFmtId="10" fontId="37" fillId="4" borderId="2" xfId="4" applyNumberFormat="1" applyFont="1" applyFill="1" applyBorder="1" applyAlignment="1">
      <alignment horizontal="right"/>
    </xf>
    <xf numFmtId="168" fontId="37" fillId="4" borderId="2" xfId="4" applyNumberFormat="1" applyFont="1" applyFill="1" applyBorder="1" applyAlignment="1">
      <alignment horizontal="right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top" wrapText="1"/>
    </xf>
    <xf numFmtId="166" fontId="37" fillId="4" borderId="2" xfId="4" applyNumberFormat="1" applyFont="1" applyFill="1" applyBorder="1"/>
    <xf numFmtId="3" fontId="8" fillId="4" borderId="1" xfId="1" applyNumberFormat="1" applyFont="1" applyFill="1" applyBorder="1" applyAlignment="1">
      <alignment horizontal="center" vertical="top" wrapText="1"/>
    </xf>
    <xf numFmtId="3" fontId="38" fillId="4" borderId="3" xfId="1" applyNumberFormat="1" applyFont="1" applyFill="1" applyBorder="1" applyAlignment="1">
      <alignment horizontal="center" vertical="top" wrapText="1"/>
    </xf>
    <xf numFmtId="3" fontId="38" fillId="4" borderId="1" xfId="1" applyNumberFormat="1" applyFont="1" applyFill="1" applyBorder="1" applyAlignment="1">
      <alignment horizontal="center" vertical="top" wrapText="1"/>
    </xf>
    <xf numFmtId="0" fontId="39" fillId="4" borderId="6" xfId="1" applyFont="1" applyFill="1" applyBorder="1"/>
    <xf numFmtId="0" fontId="39" fillId="4" borderId="7" xfId="1" applyFont="1" applyFill="1" applyBorder="1"/>
    <xf numFmtId="0" fontId="38" fillId="4" borderId="1" xfId="1" applyFont="1" applyFill="1" applyBorder="1" applyAlignment="1">
      <alignment horizontal="center" vertical="center" wrapText="1"/>
    </xf>
    <xf numFmtId="0" fontId="38" fillId="4" borderId="3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3" fontId="0" fillId="0" borderId="14" xfId="0" applyNumberFormat="1" applyBorder="1"/>
    <xf numFmtId="3" fontId="0" fillId="0" borderId="8" xfId="0" applyNumberFormat="1" applyBorder="1"/>
    <xf numFmtId="3" fontId="0" fillId="0" borderId="16" xfId="0" applyNumberFormat="1" applyBorder="1"/>
    <xf numFmtId="171" fontId="3" fillId="0" borderId="11" xfId="3" applyNumberFormat="1" applyFont="1" applyFill="1" applyBorder="1" applyAlignment="1">
      <alignment horizontal="center"/>
    </xf>
    <xf numFmtId="171" fontId="3" fillId="0" borderId="12" xfId="3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171" fontId="0" fillId="0" borderId="0" xfId="0" applyNumberFormat="1"/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171" fontId="10" fillId="2" borderId="0" xfId="1" applyNumberFormat="1" applyFont="1" applyFill="1" applyBorder="1"/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6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left"/>
    </xf>
    <xf numFmtId="0" fontId="41" fillId="4" borderId="19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left"/>
    </xf>
    <xf numFmtId="2" fontId="25" fillId="0" borderId="14" xfId="0" applyNumberFormat="1" applyFont="1" applyBorder="1" applyAlignment="1">
      <alignment horizontal="center"/>
    </xf>
    <xf numFmtId="2" fontId="25" fillId="0" borderId="11" xfId="0" applyNumberFormat="1" applyFont="1" applyFill="1" applyBorder="1" applyAlignment="1">
      <alignment horizontal="left"/>
    </xf>
    <xf numFmtId="2" fontId="25" fillId="0" borderId="8" xfId="0" applyNumberFormat="1" applyFont="1" applyBorder="1" applyAlignment="1">
      <alignment horizontal="center"/>
    </xf>
    <xf numFmtId="0" fontId="25" fillId="0" borderId="11" xfId="0" applyFont="1" applyFill="1" applyBorder="1" applyAlignment="1">
      <alignment horizontal="left"/>
    </xf>
    <xf numFmtId="2" fontId="25" fillId="0" borderId="13" xfId="0" applyNumberFormat="1" applyFont="1" applyBorder="1" applyAlignment="1">
      <alignment horizontal="center"/>
    </xf>
    <xf numFmtId="2" fontId="25" fillId="0" borderId="11" xfId="0" applyNumberFormat="1" applyFont="1" applyBorder="1" applyAlignment="1">
      <alignment horizontal="center"/>
    </xf>
    <xf numFmtId="2" fontId="25" fillId="0" borderId="12" xfId="0" applyNumberFormat="1" applyFont="1" applyFill="1" applyBorder="1" applyAlignment="1">
      <alignment horizontal="left"/>
    </xf>
    <xf numFmtId="2" fontId="25" fillId="0" borderId="12" xfId="0" applyNumberFormat="1" applyFont="1" applyBorder="1" applyAlignment="1">
      <alignment horizontal="center"/>
    </xf>
    <xf numFmtId="0" fontId="41" fillId="4" borderId="1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center" vertical="center"/>
    </xf>
    <xf numFmtId="3" fontId="40" fillId="0" borderId="11" xfId="0" applyNumberFormat="1" applyFont="1" applyBorder="1"/>
    <xf numFmtId="3" fontId="40" fillId="0" borderId="12" xfId="0" applyNumberFormat="1" applyFont="1" applyBorder="1"/>
    <xf numFmtId="3" fontId="40" fillId="0" borderId="13" xfId="0" applyNumberFormat="1" applyFont="1" applyBorder="1"/>
    <xf numFmtId="173" fontId="0" fillId="0" borderId="0" xfId="0" applyNumberFormat="1"/>
    <xf numFmtId="2" fontId="25" fillId="0" borderId="0" xfId="0" applyNumberFormat="1" applyFont="1" applyFill="1" applyBorder="1" applyAlignment="1">
      <alignment horizontal="left"/>
    </xf>
    <xf numFmtId="2" fontId="25" fillId="0" borderId="0" xfId="0" applyNumberFormat="1" applyFont="1" applyBorder="1" applyAlignment="1">
      <alignment horizontal="center"/>
    </xf>
    <xf numFmtId="3" fontId="40" fillId="0" borderId="0" xfId="0" applyNumberFormat="1" applyFont="1" applyBorder="1"/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38" fillId="4" borderId="5" xfId="1" applyFont="1" applyFill="1" applyBorder="1" applyAlignment="1">
      <alignment horizontal="center" vertical="center"/>
    </xf>
    <xf numFmtId="0" fontId="38" fillId="4" borderId="15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38" fillId="4" borderId="5" xfId="1" applyFont="1" applyFill="1" applyBorder="1" applyAlignment="1" applyProtection="1">
      <alignment horizontal="center" vertical="center"/>
      <protection locked="0"/>
    </xf>
    <xf numFmtId="0" fontId="38" fillId="4" borderId="15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16" xfId="1" applyFont="1" applyFill="1" applyBorder="1" applyAlignment="1" applyProtection="1">
      <alignment horizontal="center"/>
      <protection locked="0"/>
    </xf>
    <xf numFmtId="0" fontId="38" fillId="4" borderId="1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/>
    </xf>
    <xf numFmtId="0" fontId="4" fillId="0" borderId="14" xfId="1" applyFont="1" applyFill="1" applyBorder="1" applyAlignment="1">
      <alignment horizontal="left"/>
    </xf>
    <xf numFmtId="0" fontId="38" fillId="4" borderId="4" xfId="1" applyFont="1" applyFill="1" applyBorder="1" applyAlignment="1">
      <alignment horizontal="center" vertical="center" wrapText="1"/>
    </xf>
    <xf numFmtId="0" fontId="39" fillId="4" borderId="2" xfId="1" applyFont="1" applyFill="1" applyBorder="1" applyAlignment="1"/>
    <xf numFmtId="0" fontId="39" fillId="4" borderId="3" xfId="1" applyFont="1" applyFill="1" applyBorder="1" applyAlignment="1"/>
    <xf numFmtId="0" fontId="38" fillId="4" borderId="2" xfId="1" applyFont="1" applyFill="1" applyBorder="1" applyAlignment="1">
      <alignment horizontal="center" vertical="center" wrapText="1"/>
    </xf>
  </cellXfs>
  <cellStyles count="10">
    <cellStyle name="%" xfId="1"/>
    <cellStyle name="% 2" xfId="7"/>
    <cellStyle name="Hipervínculo" xfId="2" builtinId="8"/>
    <cellStyle name="Millares" xfId="3" builtinId="3"/>
    <cellStyle name="Millares 2" xfId="8"/>
    <cellStyle name="Normal" xfId="0" builtinId="0"/>
    <cellStyle name="Normal 2" xfId="6"/>
    <cellStyle name="Normal 3" xfId="5"/>
    <cellStyle name="Porcentaje" xfId="4" builtinId="5"/>
    <cellStyle name="Porcentaj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Móvil Salida  </a:t>
            </a:r>
            <a:r>
              <a:rPr lang="en-US" sz="1200" baseline="0">
                <a:solidFill>
                  <a:schemeClr val="tx2"/>
                </a:solidFill>
              </a:rPr>
              <a:t>(en miles de minutos)</a:t>
            </a:r>
            <a:r>
              <a:rPr lang="en-US">
                <a:solidFill>
                  <a:schemeClr val="tx2"/>
                </a:solidFill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Total_Móvil'!$D$5</c:f>
              <c:strCache>
                <c:ptCount val="1"/>
                <c:pt idx="0">
                  <c:v>Tráfico Salida  en miles de minutos </c:v>
                </c:pt>
              </c:strCache>
            </c:strRef>
          </c:tx>
          <c:invertIfNegative val="0"/>
          <c:cat>
            <c:strRef>
              <c:f>'4.1. Total_Móvil'!$B$6:$C$26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'4.1. Total_Móvil'!$D$6:$D$26</c:f>
              <c:numCache>
                <c:formatCode>#,##0_ ;\-#,##0\ </c:formatCode>
                <c:ptCount val="21"/>
                <c:pt idx="0">
                  <c:v>2471208.2157333335</c:v>
                </c:pt>
                <c:pt idx="1">
                  <c:v>3441736.1450000005</c:v>
                </c:pt>
                <c:pt idx="2">
                  <c:v>4464101.5583499996</c:v>
                </c:pt>
                <c:pt idx="3">
                  <c:v>5237945.6878999993</c:v>
                </c:pt>
                <c:pt idx="4">
                  <c:v>6003889.135966667</c:v>
                </c:pt>
                <c:pt idx="5">
                  <c:v>7089121.6707833325</c:v>
                </c:pt>
                <c:pt idx="6">
                  <c:v>7881070.4450728344</c:v>
                </c:pt>
                <c:pt idx="7">
                  <c:v>10857829.096883334</c:v>
                </c:pt>
                <c:pt idx="8">
                  <c:v>14842544.991500001</c:v>
                </c:pt>
                <c:pt idx="9">
                  <c:v>17315937.369600002</c:v>
                </c:pt>
                <c:pt idx="10">
                  <c:v>21012307.587433331</c:v>
                </c:pt>
                <c:pt idx="11">
                  <c:v>24832335.383533336</c:v>
                </c:pt>
                <c:pt idx="12">
                  <c:v>29284513.138616674</c:v>
                </c:pt>
                <c:pt idx="13">
                  <c:v>29748487.794866681</c:v>
                </c:pt>
                <c:pt idx="14">
                  <c:v>27120732.321416669</c:v>
                </c:pt>
                <c:pt idx="15">
                  <c:v>26759882.275916647</c:v>
                </c:pt>
                <c:pt idx="16">
                  <c:v>29023085.247416679</c:v>
                </c:pt>
                <c:pt idx="17">
                  <c:v>30893589.798183337</c:v>
                </c:pt>
                <c:pt idx="18">
                  <c:v>35010096.543566659</c:v>
                </c:pt>
                <c:pt idx="19">
                  <c:v>37859939.438483335</c:v>
                </c:pt>
                <c:pt idx="20">
                  <c:v>45771603.977133334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082024"/>
        <c:axId val="939081240"/>
      </c:barChart>
      <c:catAx>
        <c:axId val="93908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2"/>
                </a:solidFill>
              </a:defRPr>
            </a:pPr>
            <a:endParaRPr lang="es-CL"/>
          </a:p>
        </c:txPr>
        <c:crossAx val="939081240"/>
        <c:crosses val="autoZero"/>
        <c:auto val="1"/>
        <c:lblAlgn val="ctr"/>
        <c:lblOffset val="100"/>
        <c:noMultiLvlLbl val="0"/>
      </c:catAx>
      <c:valAx>
        <c:axId val="939081240"/>
        <c:scaling>
          <c:orientation val="minMax"/>
          <c:max val="500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 baseline="0">
                <a:solidFill>
                  <a:schemeClr val="tx2"/>
                </a:solidFill>
              </a:defRPr>
            </a:pPr>
            <a:endParaRPr lang="es-CL"/>
          </a:p>
        </c:txPr>
        <c:crossAx val="93908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Tráfico Onnet-Offnet </a:t>
            </a:r>
            <a:r>
              <a:rPr lang="en-US" sz="1000"/>
              <a:t>Miles minutos</a:t>
            </a:r>
          </a:p>
        </c:rich>
      </c:tx>
      <c:layout>
        <c:manualLayout>
          <c:xMode val="edge"/>
          <c:yMode val="edge"/>
          <c:x val="0.28914588801399826"/>
          <c:y val="2.777777777777777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'4.14. M-M_Intra'!$D$6</c:f>
              <c:strCache>
                <c:ptCount val="1"/>
                <c:pt idx="0">
                  <c:v>Tráfico Salida Intra-red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'4.14. M-M_Intra'!$B$7:$B$20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'4.14. M-M_Intra'!$D$7:$D$20</c:f>
              <c:numCache>
                <c:formatCode>#,##0</c:formatCode>
                <c:ptCount val="14"/>
                <c:pt idx="0">
                  <c:v>5904083.7952499986</c:v>
                </c:pt>
                <c:pt idx="1">
                  <c:v>8700474.340516666</c:v>
                </c:pt>
                <c:pt idx="2">
                  <c:v>10848127.978116669</c:v>
                </c:pt>
                <c:pt idx="3">
                  <c:v>13731169.7563</c:v>
                </c:pt>
                <c:pt idx="4">
                  <c:v>16701623.384649999</c:v>
                </c:pt>
                <c:pt idx="5">
                  <c:v>20281369.710033335</c:v>
                </c:pt>
                <c:pt idx="6">
                  <c:v>20221752.31113334</c:v>
                </c:pt>
                <c:pt idx="7">
                  <c:v>16638252.1449</c:v>
                </c:pt>
                <c:pt idx="8">
                  <c:v>14381121.540033333</c:v>
                </c:pt>
                <c:pt idx="9">
                  <c:v>13225230.313633334</c:v>
                </c:pt>
                <c:pt idx="10">
                  <c:v>12578132.761033332</c:v>
                </c:pt>
                <c:pt idx="11">
                  <c:v>13561366.511133336</c:v>
                </c:pt>
                <c:pt idx="12">
                  <c:v>14512688.72335</c:v>
                </c:pt>
                <c:pt idx="13">
                  <c:v>17565224.614966664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'4.14. M-M_Intra'!$E$6</c:f>
              <c:strCache>
                <c:ptCount val="1"/>
                <c:pt idx="0">
                  <c:v>Tráfico Salida Inter-redes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'4.14. M-M_Intra'!$B$7:$B$20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'4.14. M-M_Intra'!$E$7:$E$20</c:f>
              <c:numCache>
                <c:formatCode>#,##0</c:formatCode>
                <c:ptCount val="14"/>
                <c:pt idx="0">
                  <c:v>3007133.4072499997</c:v>
                </c:pt>
                <c:pt idx="1">
                  <c:v>3605725.1979500004</c:v>
                </c:pt>
                <c:pt idx="2">
                  <c:v>3777186.5526999999</c:v>
                </c:pt>
                <c:pt idx="3">
                  <c:v>4442212.5931500001</c:v>
                </c:pt>
                <c:pt idx="4">
                  <c:v>5230021.9417000003</c:v>
                </c:pt>
                <c:pt idx="5">
                  <c:v>6022295.5201999992</c:v>
                </c:pt>
                <c:pt idx="6">
                  <c:v>6753941.5441833353</c:v>
                </c:pt>
                <c:pt idx="7">
                  <c:v>7814497.1285166703</c:v>
                </c:pt>
                <c:pt idx="8">
                  <c:v>9633316.4836833291</c:v>
                </c:pt>
                <c:pt idx="9">
                  <c:v>12856929.178749997</c:v>
                </c:pt>
                <c:pt idx="10">
                  <c:v>15268259.09695</c:v>
                </c:pt>
                <c:pt idx="11">
                  <c:v>18231708.332599994</c:v>
                </c:pt>
                <c:pt idx="12">
                  <c:v>20417632.118633337</c:v>
                </c:pt>
                <c:pt idx="13">
                  <c:v>24757362.175250005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03816"/>
        <c:axId val="-2098201856"/>
      </c:lineChart>
      <c:catAx>
        <c:axId val="-209820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201856"/>
        <c:crosses val="autoZero"/>
        <c:auto val="1"/>
        <c:lblAlgn val="ctr"/>
        <c:lblOffset val="100"/>
        <c:noMultiLvlLbl val="0"/>
      </c:catAx>
      <c:valAx>
        <c:axId val="-2098201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L"/>
          </a:p>
        </c:txPr>
        <c:crossAx val="-2098203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1277" name="Rectangle 3"/>
        <xdr:cNvSpPr>
          <a:spLocks noChangeArrowheads="1"/>
        </xdr:cNvSpPr>
      </xdr:nvSpPr>
      <xdr:spPr bwMode="auto">
        <a:xfrm rot="5400000">
          <a:off x="547687" y="661988"/>
          <a:ext cx="1304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66675</xdr:colOff>
      <xdr:row>1</xdr:row>
      <xdr:rowOff>0</xdr:rowOff>
    </xdr:from>
    <xdr:to>
      <xdr:col>0</xdr:col>
      <xdr:colOff>1162050</xdr:colOff>
      <xdr:row>4</xdr:row>
      <xdr:rowOff>180975</xdr:rowOff>
    </xdr:to>
    <xdr:pic>
      <xdr:nvPicPr>
        <xdr:cNvPr id="1278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10953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228600</xdr:rowOff>
    </xdr:to>
    <xdr:pic>
      <xdr:nvPicPr>
        <xdr:cNvPr id="8658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776657</xdr:colOff>
      <xdr:row>185</xdr:row>
      <xdr:rowOff>73270</xdr:rowOff>
    </xdr:from>
    <xdr:to>
      <xdr:col>4</xdr:col>
      <xdr:colOff>693673</xdr:colOff>
      <xdr:row>198</xdr:row>
      <xdr:rowOff>64699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776657" y="24521968"/>
          <a:ext cx="3640752" cy="2140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Número de mensajes cortos (SMS) generados por usuarios o clientes, cursados por redes de telefonía móvil durante el mes que se informa.</a:t>
          </a:r>
        </a:p>
        <a:p>
          <a:pPr algn="just" rtl="0"/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Número de mensajes multimediales (MMS) cursados por redes de telefonía móvil y enviado por un usuario o cliente. No incluye los MMS masivos.</a:t>
          </a:r>
        </a:p>
      </xdr:txBody>
    </xdr:sp>
    <xdr:clientData/>
  </xdr:twoCellAnchor>
  <xdr:twoCellAnchor>
    <xdr:from>
      <xdr:col>5</xdr:col>
      <xdr:colOff>139212</xdr:colOff>
      <xdr:row>185</xdr:row>
      <xdr:rowOff>65943</xdr:rowOff>
    </xdr:from>
    <xdr:to>
      <xdr:col>7</xdr:col>
      <xdr:colOff>1022205</xdr:colOff>
      <xdr:row>198</xdr:row>
      <xdr:rowOff>86264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092212" y="24514641"/>
          <a:ext cx="3341521" cy="21697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1133475</xdr:colOff>
      <xdr:row>3</xdr:row>
      <xdr:rowOff>200025</xdr:rowOff>
    </xdr:to>
    <xdr:pic>
      <xdr:nvPicPr>
        <xdr:cNvPr id="13766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915862</xdr:colOff>
      <xdr:row>166</xdr:row>
      <xdr:rowOff>117228</xdr:rowOff>
    </xdr:from>
    <xdr:to>
      <xdr:col>4</xdr:col>
      <xdr:colOff>180782</xdr:colOff>
      <xdr:row>183</xdr:row>
      <xdr:rowOff>51288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915862" y="18998709"/>
          <a:ext cx="3272747" cy="26743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4</xdr:col>
      <xdr:colOff>791303</xdr:colOff>
      <xdr:row>166</xdr:row>
      <xdr:rowOff>117231</xdr:rowOff>
    </xdr:from>
    <xdr:to>
      <xdr:col>8</xdr:col>
      <xdr:colOff>436046</xdr:colOff>
      <xdr:row>183</xdr:row>
      <xdr:rowOff>51287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799130" y="18998712"/>
          <a:ext cx="3271570" cy="26743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191</xdr:row>
      <xdr:rowOff>0</xdr:rowOff>
    </xdr:from>
    <xdr:to>
      <xdr:col>6</xdr:col>
      <xdr:colOff>885825</xdr:colOff>
      <xdr:row>191</xdr:row>
      <xdr:rowOff>0</xdr:rowOff>
    </xdr:to>
    <xdr:sp macro="" textlink="">
      <xdr:nvSpPr>
        <xdr:cNvPr id="18439" name="Text Box 7"/>
        <xdr:cNvSpPr txBox="1">
          <a:spLocks noChangeArrowheads="1"/>
        </xdr:cNvSpPr>
      </xdr:nvSpPr>
      <xdr:spPr bwMode="auto">
        <a:xfrm>
          <a:off x="2895600" y="13887450"/>
          <a:ext cx="3448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uente: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información proporcionada por las concesionarias móviles.</a:t>
          </a:r>
        </a:p>
        <a:p>
          <a:pPr algn="l" rtl="0">
            <a:defRPr sz="1000"/>
          </a:pP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Tráfico cursado durante el mes que se informa.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cifras podrían sufrir modificaciones si las empresas informantes o SUBTEL detectan errores.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3/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Minutos efectivos en miles, los que se obtienen a partir de la información en segundos reportados por las compañías, divido por 60.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Tráfico cursado desde y hacia redes de telefonía móvil.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5/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El tráfico de salida considera el tráfico originado en redes de telefonía móvil e incluye el tráfico hacia otros teléfonos móviles, hacia teléfonos fijos, Servicios Complementarios, Internet y Larga Distancia Internacional. 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6/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El tráfico de entrada considera el tráfico recibido por la red móvil e incluye el tráfico originado desde Teléfonos Fijos, Servicios Complementarios y Larga Distancia Internacional.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7/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 corrigió la información del tráfico de móviles a servicios complementarios en el primer trimestre 2008 respecto a la serie publicada anteriormente.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47625</xdr:rowOff>
    </xdr:to>
    <xdr:pic>
      <xdr:nvPicPr>
        <xdr:cNvPr id="14911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1006719</xdr:colOff>
      <xdr:row>165</xdr:row>
      <xdr:rowOff>161193</xdr:rowOff>
    </xdr:from>
    <xdr:ext cx="3272747" cy="2330548"/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1006719" y="22274433"/>
          <a:ext cx="3272747" cy="233054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>
          <a:noAutofit/>
        </a:bodyPr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twoCellAnchor>
    <xdr:from>
      <xdr:col>4</xdr:col>
      <xdr:colOff>609600</xdr:colOff>
      <xdr:row>165</xdr:row>
      <xdr:rowOff>152401</xdr:rowOff>
    </xdr:from>
    <xdr:to>
      <xdr:col>8</xdr:col>
      <xdr:colOff>7426</xdr:colOff>
      <xdr:row>180</xdr:row>
      <xdr:rowOff>57150</xdr:rowOff>
    </xdr:to>
    <xdr:sp macro="" textlink="">
      <xdr:nvSpPr>
        <xdr:cNvPr id="8" name="Text Box 66"/>
        <xdr:cNvSpPr txBox="1">
          <a:spLocks noChangeArrowheads="1"/>
        </xdr:cNvSpPr>
      </xdr:nvSpPr>
      <xdr:spPr bwMode="auto">
        <a:xfrm>
          <a:off x="4800600" y="24260176"/>
          <a:ext cx="2817301" cy="23336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277</xdr:row>
      <xdr:rowOff>0</xdr:rowOff>
    </xdr:from>
    <xdr:to>
      <xdr:col>0</xdr:col>
      <xdr:colOff>0</xdr:colOff>
      <xdr:row>286</xdr:row>
      <xdr:rowOff>0</xdr:rowOff>
    </xdr:to>
    <xdr:sp macro="" textlink="">
      <xdr:nvSpPr>
        <xdr:cNvPr id="19463" name="Text Box 7"/>
        <xdr:cNvSpPr txBox="1">
          <a:spLocks noChangeArrowheads="1"/>
        </xdr:cNvSpPr>
      </xdr:nvSpPr>
      <xdr:spPr bwMode="auto">
        <a:xfrm>
          <a:off x="0" y="13620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uente: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información proporcionada por las concesionarias móviles.</a:t>
          </a:r>
        </a:p>
        <a:p>
          <a:pPr algn="l" rtl="0">
            <a:defRPr sz="1000"/>
          </a:pP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Tráfico cursado durante el mes que se informa.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cifras podrían sufrir modificaciones si las empresas informantes o SUBTEL detectan errores.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3/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Minutos efectivos en miles, los que se obtienen a partir de la información en segundos reportados por las compañías, divido por 60.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Tráfico cursado desde y hacia redes de telefonía móvil.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5/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El tráfico de salida considera el tráfico originado en redes de telefonía móvil e incluye el tráfico hacia otros teléfonos móviles, hacia teléfonos fijos, Servicios Complementarios, Internet y Larga Distancia Internacional. 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6/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El tráfico de entrada considera el tráfico recibido por la red móvil e incluye el tráfico originado desde Teléfonos Fijos, Servicios Complementarios y Larga Distancia Internacional.</a:t>
          </a:r>
        </a:p>
        <a:p>
          <a:pPr algn="l" rtl="0">
            <a:defRPr sz="1000"/>
          </a:pPr>
          <a:r>
            <a:rPr lang="es-CL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7/ </a:t>
          </a:r>
          <a:r>
            <a:rPr lang="es-CL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 corrigió la información del tráfico de móviles a servicios complementarios en el primer trimestre 2008 respecto a la serie publicada anteriormente.</a:t>
          </a:r>
        </a:p>
      </xdr:txBody>
    </xdr:sp>
    <xdr:clientData/>
  </xdr:twoCellAnchor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266700</xdr:rowOff>
    </xdr:to>
    <xdr:pic>
      <xdr:nvPicPr>
        <xdr:cNvPr id="1593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1026502</xdr:colOff>
      <xdr:row>178</xdr:row>
      <xdr:rowOff>75467</xdr:rowOff>
    </xdr:from>
    <xdr:to>
      <xdr:col>4</xdr:col>
      <xdr:colOff>592558</xdr:colOff>
      <xdr:row>191</xdr:row>
      <xdr:rowOff>121921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1026502" y="22165847"/>
          <a:ext cx="3749436" cy="22257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5</xdr:col>
      <xdr:colOff>383932</xdr:colOff>
      <xdr:row>178</xdr:row>
      <xdr:rowOff>76200</xdr:rowOff>
    </xdr:from>
    <xdr:to>
      <xdr:col>8</xdr:col>
      <xdr:colOff>445577</xdr:colOff>
      <xdr:row>191</xdr:row>
      <xdr:rowOff>121920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5481712" y="22166580"/>
          <a:ext cx="3368725" cy="22250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281940</xdr:colOff>
      <xdr:row>1</xdr:row>
      <xdr:rowOff>137160</xdr:rowOff>
    </xdr:from>
    <xdr:to>
      <xdr:col>10</xdr:col>
      <xdr:colOff>0</xdr:colOff>
      <xdr:row>14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185</xdr:row>
      <xdr:rowOff>66675</xdr:rowOff>
    </xdr:from>
    <xdr:to>
      <xdr:col>3</xdr:col>
      <xdr:colOff>876110</xdr:colOff>
      <xdr:row>202</xdr:row>
      <xdr:rowOff>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762000" y="26384250"/>
          <a:ext cx="3095435" cy="2686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considera el tráfico originado en redes de telefonía móvil e incluye el tráfico hacia otros teléfonos móviles, hacia teléfonos fijos, Servicios Complementarios, Internet y Larga Distancia Internacional. </a:t>
          </a:r>
        </a:p>
      </xdr:txBody>
    </xdr:sp>
    <xdr:clientData/>
  </xdr:twoCellAnchor>
  <xdr:twoCellAnchor>
    <xdr:from>
      <xdr:col>4</xdr:col>
      <xdr:colOff>466725</xdr:colOff>
      <xdr:row>185</xdr:row>
      <xdr:rowOff>47625</xdr:rowOff>
    </xdr:from>
    <xdr:to>
      <xdr:col>8</xdr:col>
      <xdr:colOff>142875</xdr:colOff>
      <xdr:row>202</xdr:row>
      <xdr:rowOff>0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619625" y="34213800"/>
          <a:ext cx="2533650" cy="2705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 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523875</xdr:colOff>
      <xdr:row>3</xdr:row>
      <xdr:rowOff>352425</xdr:rowOff>
    </xdr:from>
    <xdr:to>
      <xdr:col>13</xdr:col>
      <xdr:colOff>590550</xdr:colOff>
      <xdr:row>20</xdr:row>
      <xdr:rowOff>161925</xdr:rowOff>
    </xdr:to>
    <xdr:graphicFrame macro="">
      <xdr:nvGraphicFramePr>
        <xdr:cNvPr id="2621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1095375</xdr:colOff>
      <xdr:row>3</xdr:row>
      <xdr:rowOff>257736</xdr:rowOff>
    </xdr:to>
    <xdr:pic>
      <xdr:nvPicPr>
        <xdr:cNvPr id="7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5375" cy="1010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2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115</xdr:row>
      <xdr:rowOff>79513</xdr:rowOff>
    </xdr:from>
    <xdr:to>
      <xdr:col>5</xdr:col>
      <xdr:colOff>117709</xdr:colOff>
      <xdr:row>125</xdr:row>
      <xdr:rowOff>99391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03020" y="14092693"/>
          <a:ext cx="3683869" cy="1696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821634</xdr:colOff>
      <xdr:row>115</xdr:row>
      <xdr:rowOff>92766</xdr:rowOff>
    </xdr:from>
    <xdr:to>
      <xdr:col>10</xdr:col>
      <xdr:colOff>191076</xdr:colOff>
      <xdr:row>125</xdr:row>
      <xdr:rowOff>106017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5690814" y="14105946"/>
          <a:ext cx="3415662" cy="16896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1143000</xdr:colOff>
      <xdr:row>3</xdr:row>
      <xdr:rowOff>228600</xdr:rowOff>
    </xdr:to>
    <xdr:pic>
      <xdr:nvPicPr>
        <xdr:cNvPr id="558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309930</xdr:colOff>
      <xdr:row>185</xdr:row>
      <xdr:rowOff>64477</xdr:rowOff>
    </xdr:from>
    <xdr:to>
      <xdr:col>5</xdr:col>
      <xdr:colOff>375682</xdr:colOff>
      <xdr:row>197</xdr:row>
      <xdr:rowOff>60960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712010" y="24379897"/>
          <a:ext cx="3433792" cy="200816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algn="just" rtl="0"/>
          <a:endParaRPr lang="es-CL" sz="9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781050</xdr:colOff>
      <xdr:row>185</xdr:row>
      <xdr:rowOff>85725</xdr:rowOff>
    </xdr:from>
    <xdr:to>
      <xdr:col>8</xdr:col>
      <xdr:colOff>512251</xdr:colOff>
      <xdr:row>197</xdr:row>
      <xdr:rowOff>76200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551170" y="24401145"/>
          <a:ext cx="3365941" cy="20021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Claro tiene cifras erróneas en el mes de Abril 2021, por lo tanto los totales son provisorios.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3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116</xdr:row>
      <xdr:rowOff>1</xdr:rowOff>
    </xdr:from>
    <xdr:to>
      <xdr:col>5</xdr:col>
      <xdr:colOff>120003</xdr:colOff>
      <xdr:row>127</xdr:row>
      <xdr:rowOff>92365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00788" y="14324062"/>
          <a:ext cx="3668306" cy="19550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algn="just" rtl="0"/>
          <a:endParaRPr lang="es-CL" sz="9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0</xdr:colOff>
      <xdr:row>116</xdr:row>
      <xdr:rowOff>1</xdr:rowOff>
    </xdr:from>
    <xdr:to>
      <xdr:col>10</xdr:col>
      <xdr:colOff>226501</xdr:colOff>
      <xdr:row>127</xdr:row>
      <xdr:rowOff>107759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5641879" y="14324062"/>
          <a:ext cx="3397652" cy="19704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Claro tiene cifras erróneas en el mes de Abril 2021, por lo tanto los totales son provisorios.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228600</xdr:rowOff>
    </xdr:to>
    <xdr:pic>
      <xdr:nvPicPr>
        <xdr:cNvPr id="661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1245899</xdr:colOff>
      <xdr:row>186</xdr:row>
      <xdr:rowOff>67535</xdr:rowOff>
    </xdr:from>
    <xdr:to>
      <xdr:col>4</xdr:col>
      <xdr:colOff>932912</xdr:colOff>
      <xdr:row>198</xdr:row>
      <xdr:rowOff>140805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245899" y="22157252"/>
          <a:ext cx="3273383" cy="20610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173936</xdr:colOff>
      <xdr:row>186</xdr:row>
      <xdr:rowOff>91108</xdr:rowOff>
    </xdr:from>
    <xdr:to>
      <xdr:col>7</xdr:col>
      <xdr:colOff>1027621</xdr:colOff>
      <xdr:row>198</xdr:row>
      <xdr:rowOff>140805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969566" y="22180825"/>
          <a:ext cx="3272207" cy="20375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3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115</xdr:row>
      <xdr:rowOff>79513</xdr:rowOff>
    </xdr:from>
    <xdr:to>
      <xdr:col>5</xdr:col>
      <xdr:colOff>117709</xdr:colOff>
      <xdr:row>125</xdr:row>
      <xdr:rowOff>99391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05339" y="14246087"/>
          <a:ext cx="3689170" cy="1676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821634</xdr:colOff>
      <xdr:row>115</xdr:row>
      <xdr:rowOff>92766</xdr:rowOff>
    </xdr:from>
    <xdr:to>
      <xdr:col>10</xdr:col>
      <xdr:colOff>191076</xdr:colOff>
      <xdr:row>125</xdr:row>
      <xdr:rowOff>106017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5698434" y="14259340"/>
          <a:ext cx="3424607" cy="16697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1143000</xdr:colOff>
      <xdr:row>3</xdr:row>
      <xdr:rowOff>238125</xdr:rowOff>
    </xdr:to>
    <xdr:pic>
      <xdr:nvPicPr>
        <xdr:cNvPr id="7637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772984</xdr:colOff>
      <xdr:row>185</xdr:row>
      <xdr:rowOff>114301</xdr:rowOff>
    </xdr:from>
    <xdr:to>
      <xdr:col>4</xdr:col>
      <xdr:colOff>799904</xdr:colOff>
      <xdr:row>196</xdr:row>
      <xdr:rowOff>99061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772984" y="24429721"/>
          <a:ext cx="3661660" cy="1828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09/11/21.</a:t>
          </a:r>
          <a:endParaRPr lang="es-CL" sz="900" b="0" i="0" u="none" strike="noStrike" baseline="0" noProof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5</xdr:col>
      <xdr:colOff>10245</xdr:colOff>
      <xdr:row>185</xdr:row>
      <xdr:rowOff>123825</xdr:rowOff>
    </xdr:from>
    <xdr:to>
      <xdr:col>8</xdr:col>
      <xdr:colOff>227221</xdr:colOff>
      <xdr:row>196</xdr:row>
      <xdr:rowOff>99060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4696545" y="24439245"/>
          <a:ext cx="3371656" cy="1819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cifras de la empresa Falabella Móvil del primer trimestre 2017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117</xdr:row>
      <xdr:rowOff>1</xdr:rowOff>
    </xdr:from>
    <xdr:to>
      <xdr:col>5</xdr:col>
      <xdr:colOff>119271</xdr:colOff>
      <xdr:row>129</xdr:row>
      <xdr:rowOff>106019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05339" y="14497879"/>
          <a:ext cx="3525080" cy="2093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0</xdr:colOff>
      <xdr:row>117</xdr:row>
      <xdr:rowOff>1</xdr:rowOff>
    </xdr:from>
    <xdr:to>
      <xdr:col>10</xdr:col>
      <xdr:colOff>226501</xdr:colOff>
      <xdr:row>129</xdr:row>
      <xdr:rowOff>106019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5506278" y="14497879"/>
          <a:ext cx="3407023" cy="2093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la empresa Falabella Móvil del primer trimestre 2017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btel.c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60"/>
  <sheetViews>
    <sheetView showGridLines="0" showRowColHeaders="0" topLeftCell="A4" zoomScale="85" zoomScaleNormal="85" zoomScaleSheetLayoutView="100" workbookViewId="0">
      <selection activeCell="F57" sqref="F57"/>
    </sheetView>
  </sheetViews>
  <sheetFormatPr baseColWidth="10" defaultColWidth="0" defaultRowHeight="12.75" zeroHeight="1" x14ac:dyDescent="0.2"/>
  <cols>
    <col min="1" max="1" width="18" style="13" customWidth="1"/>
    <col min="2" max="3" width="3" style="13" customWidth="1"/>
    <col min="4" max="4" width="5.28515625" style="13" customWidth="1"/>
    <col min="5" max="5" width="22.140625" style="13" customWidth="1"/>
    <col min="6" max="6" width="24" style="13" customWidth="1"/>
    <col min="7" max="7" width="20.5703125" style="13" customWidth="1"/>
    <col min="8" max="8" width="47.28515625" style="13" customWidth="1"/>
    <col min="9" max="9" width="12.5703125" style="13" customWidth="1"/>
    <col min="10" max="16384" width="0" style="13" hidden="1"/>
  </cols>
  <sheetData>
    <row r="1" spans="1:10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10" ht="42" customHeight="1" x14ac:dyDescent="0.25">
      <c r="A2" s="17"/>
      <c r="B2" s="58" t="s">
        <v>27</v>
      </c>
      <c r="C2" s="23"/>
      <c r="D2" s="1"/>
      <c r="E2" s="1"/>
      <c r="F2" s="1"/>
      <c r="G2" s="17"/>
      <c r="H2" s="17"/>
      <c r="I2" s="17"/>
    </row>
    <row r="3" spans="1:10" ht="12.75" customHeight="1" x14ac:dyDescent="0.2">
      <c r="A3" s="17"/>
      <c r="B3" s="23"/>
      <c r="C3" s="23"/>
      <c r="D3" s="1"/>
      <c r="E3" s="1"/>
      <c r="F3" s="1"/>
      <c r="G3" s="17"/>
      <c r="H3" s="17"/>
      <c r="I3" s="17"/>
    </row>
    <row r="4" spans="1:10" ht="10.5" customHeight="1" x14ac:dyDescent="0.2">
      <c r="A4" s="17"/>
      <c r="B4" s="1"/>
      <c r="C4" s="1"/>
      <c r="D4" s="1"/>
      <c r="E4" s="1"/>
      <c r="F4" s="1"/>
      <c r="G4" s="17"/>
      <c r="H4" s="17"/>
      <c r="I4" s="17"/>
    </row>
    <row r="5" spans="1:10" s="20" customFormat="1" ht="25.5" customHeight="1" x14ac:dyDescent="0.2">
      <c r="A5" s="24"/>
      <c r="B5" s="25"/>
      <c r="C5" s="26" t="s">
        <v>15</v>
      </c>
      <c r="D5" s="24"/>
      <c r="E5" s="24"/>
      <c r="F5" s="24"/>
      <c r="G5" s="24"/>
      <c r="H5" s="24"/>
      <c r="I5" s="24"/>
    </row>
    <row r="6" spans="1:10" x14ac:dyDescent="0.2">
      <c r="A6" s="17"/>
      <c r="B6" s="27"/>
      <c r="C6" s="27"/>
      <c r="D6" s="17"/>
      <c r="E6" s="17"/>
      <c r="F6" s="17"/>
      <c r="G6" s="17"/>
      <c r="H6" s="17"/>
      <c r="I6" s="17"/>
    </row>
    <row r="7" spans="1:10" x14ac:dyDescent="0.2">
      <c r="A7" s="17"/>
      <c r="B7" s="28"/>
      <c r="C7" s="29"/>
      <c r="D7" s="29"/>
      <c r="E7" s="29"/>
      <c r="F7" s="29"/>
      <c r="G7" s="29"/>
      <c r="H7" s="29"/>
      <c r="I7" s="30"/>
      <c r="J7" s="8"/>
    </row>
    <row r="8" spans="1:10" s="21" customFormat="1" ht="18" x14ac:dyDescent="0.25">
      <c r="A8" s="31"/>
      <c r="B8" s="58" t="s">
        <v>16</v>
      </c>
      <c r="C8" s="58" t="s">
        <v>48</v>
      </c>
      <c r="D8" s="63"/>
      <c r="E8" s="63"/>
      <c r="F8" s="63"/>
      <c r="G8" s="63"/>
      <c r="H8" s="32"/>
      <c r="I8" s="31"/>
    </row>
    <row r="9" spans="1:10" s="21" customFormat="1" ht="18" x14ac:dyDescent="0.25">
      <c r="A9" s="31"/>
      <c r="B9" s="58"/>
      <c r="C9" s="64" t="s">
        <v>31</v>
      </c>
      <c r="D9" s="64" t="s">
        <v>91</v>
      </c>
      <c r="E9" s="63"/>
      <c r="F9" s="63"/>
      <c r="G9" s="63"/>
      <c r="H9" s="32"/>
      <c r="I9" s="31"/>
    </row>
    <row r="10" spans="1:10" s="21" customFormat="1" ht="18" x14ac:dyDescent="0.25">
      <c r="A10" s="31"/>
      <c r="B10" s="58" t="s">
        <v>16</v>
      </c>
      <c r="C10" s="58" t="s">
        <v>30</v>
      </c>
      <c r="D10" s="63"/>
      <c r="E10" s="63"/>
      <c r="F10" s="63"/>
      <c r="G10" s="63"/>
      <c r="H10" s="32"/>
      <c r="I10" s="31"/>
    </row>
    <row r="11" spans="1:10" s="22" customFormat="1" ht="15.75" x14ac:dyDescent="0.25">
      <c r="A11" s="33"/>
      <c r="B11" s="64"/>
      <c r="C11" s="64" t="s">
        <v>31</v>
      </c>
      <c r="D11" s="64" t="s">
        <v>49</v>
      </c>
      <c r="E11" s="65"/>
      <c r="F11" s="65"/>
      <c r="G11" s="65"/>
      <c r="H11" s="34"/>
      <c r="I11" s="33"/>
    </row>
    <row r="12" spans="1:10" s="22" customFormat="1" ht="15.75" x14ac:dyDescent="0.25">
      <c r="A12" s="33"/>
      <c r="B12" s="64"/>
      <c r="C12" s="64" t="s">
        <v>31</v>
      </c>
      <c r="D12" s="64" t="s">
        <v>92</v>
      </c>
      <c r="E12" s="65"/>
      <c r="F12" s="65"/>
      <c r="G12" s="65"/>
      <c r="H12" s="34"/>
      <c r="I12" s="33"/>
    </row>
    <row r="13" spans="1:10" s="22" customFormat="1" ht="15.75" x14ac:dyDescent="0.25">
      <c r="A13" s="33"/>
      <c r="B13" s="64"/>
      <c r="C13" s="64" t="s">
        <v>31</v>
      </c>
      <c r="D13" s="64" t="s">
        <v>50</v>
      </c>
      <c r="E13" s="65"/>
      <c r="F13" s="65"/>
      <c r="G13" s="65"/>
      <c r="H13" s="34"/>
      <c r="I13" s="33"/>
    </row>
    <row r="14" spans="1:10" s="22" customFormat="1" ht="15.75" x14ac:dyDescent="0.25">
      <c r="A14" s="33"/>
      <c r="B14" s="64"/>
      <c r="C14" s="64" t="s">
        <v>31</v>
      </c>
      <c r="D14" s="64" t="s">
        <v>93</v>
      </c>
      <c r="E14" s="65"/>
      <c r="F14" s="65"/>
      <c r="G14" s="65"/>
      <c r="H14" s="34"/>
      <c r="I14" s="33"/>
    </row>
    <row r="15" spans="1:10" s="22" customFormat="1" ht="15.75" x14ac:dyDescent="0.25">
      <c r="A15" s="33"/>
      <c r="B15" s="64"/>
      <c r="C15" s="64" t="s">
        <v>31</v>
      </c>
      <c r="D15" s="64" t="s">
        <v>51</v>
      </c>
      <c r="E15" s="65"/>
      <c r="F15" s="65"/>
      <c r="G15" s="65"/>
      <c r="H15" s="34"/>
      <c r="I15" s="33"/>
    </row>
    <row r="16" spans="1:10" s="22" customFormat="1" ht="15.75" x14ac:dyDescent="0.25">
      <c r="A16" s="33"/>
      <c r="B16" s="64"/>
      <c r="C16" s="64" t="s">
        <v>31</v>
      </c>
      <c r="D16" s="64" t="s">
        <v>94</v>
      </c>
      <c r="E16" s="65"/>
      <c r="F16" s="65"/>
      <c r="G16" s="65"/>
      <c r="H16" s="34"/>
      <c r="I16" s="33"/>
    </row>
    <row r="17" spans="1:11" s="22" customFormat="1" ht="15.75" x14ac:dyDescent="0.25">
      <c r="A17" s="33"/>
      <c r="B17" s="64"/>
      <c r="C17" s="64" t="s">
        <v>31</v>
      </c>
      <c r="D17" s="64" t="s">
        <v>52</v>
      </c>
      <c r="E17" s="65"/>
      <c r="F17" s="65"/>
      <c r="G17" s="65"/>
      <c r="H17" s="34"/>
      <c r="I17" s="33"/>
    </row>
    <row r="18" spans="1:11" ht="18" x14ac:dyDescent="0.25">
      <c r="A18" s="17"/>
      <c r="B18" s="58" t="s">
        <v>16</v>
      </c>
      <c r="C18" s="58" t="s">
        <v>43</v>
      </c>
      <c r="D18" s="64"/>
      <c r="E18" s="64"/>
      <c r="F18" s="64"/>
      <c r="G18" s="66"/>
      <c r="H18" s="35"/>
      <c r="I18" s="17"/>
    </row>
    <row r="19" spans="1:11" ht="15.75" x14ac:dyDescent="0.25">
      <c r="A19" s="17"/>
      <c r="B19" s="64"/>
      <c r="C19" s="64" t="s">
        <v>31</v>
      </c>
      <c r="D19" s="64" t="s">
        <v>53</v>
      </c>
      <c r="E19" s="64"/>
      <c r="F19" s="64"/>
      <c r="G19" s="66"/>
      <c r="H19" s="35"/>
      <c r="I19" s="17"/>
    </row>
    <row r="20" spans="1:11" ht="15.75" x14ac:dyDescent="0.25">
      <c r="A20" s="17"/>
      <c r="B20" s="64"/>
      <c r="C20" s="64" t="s">
        <v>31</v>
      </c>
      <c r="D20" s="64" t="s">
        <v>54</v>
      </c>
      <c r="E20" s="64"/>
      <c r="F20" s="64"/>
      <c r="G20" s="66"/>
      <c r="H20" s="35"/>
      <c r="I20" s="17"/>
    </row>
    <row r="21" spans="1:11" ht="15.75" x14ac:dyDescent="0.25">
      <c r="A21" s="17"/>
      <c r="B21" s="64"/>
      <c r="C21" s="64" t="s">
        <v>31</v>
      </c>
      <c r="D21" s="64" t="s">
        <v>55</v>
      </c>
      <c r="E21" s="64"/>
      <c r="F21" s="64"/>
      <c r="G21" s="66"/>
      <c r="H21" s="35"/>
      <c r="I21" s="17"/>
    </row>
    <row r="22" spans="1:11" ht="15.75" x14ac:dyDescent="0.25">
      <c r="A22" s="71"/>
      <c r="B22" s="72"/>
      <c r="C22" s="73"/>
      <c r="D22" s="73"/>
      <c r="E22" s="74"/>
      <c r="F22" s="74"/>
      <c r="G22" s="74"/>
      <c r="H22" s="74"/>
      <c r="I22" s="71"/>
    </row>
    <row r="23" spans="1:11" ht="21" customHeight="1" x14ac:dyDescent="0.2">
      <c r="A23" s="71"/>
      <c r="B23" s="71"/>
      <c r="C23" s="71"/>
      <c r="D23" s="71"/>
      <c r="E23" s="71"/>
      <c r="F23" s="71"/>
      <c r="G23" s="71"/>
      <c r="H23" s="71"/>
      <c r="I23" s="71"/>
      <c r="J23" s="19"/>
      <c r="K23" s="19"/>
    </row>
    <row r="24" spans="1:11" ht="22.5" customHeight="1" x14ac:dyDescent="0.2">
      <c r="A24" s="71"/>
      <c r="B24" s="71"/>
      <c r="C24" s="71"/>
      <c r="D24" s="71"/>
      <c r="E24" s="71"/>
      <c r="F24" s="71"/>
      <c r="G24" s="75"/>
      <c r="H24" s="76" t="s">
        <v>17</v>
      </c>
      <c r="I24" s="71"/>
      <c r="J24" s="19"/>
      <c r="K24" s="19"/>
    </row>
    <row r="25" spans="1:11" ht="30.75" customHeight="1" x14ac:dyDescent="0.2">
      <c r="A25" s="71"/>
      <c r="B25" s="71"/>
      <c r="C25" s="71"/>
      <c r="D25" s="71"/>
      <c r="E25" s="71"/>
      <c r="F25" s="71"/>
      <c r="G25" s="71"/>
      <c r="H25" s="71"/>
      <c r="I25" s="71"/>
      <c r="J25" s="19"/>
      <c r="K25" s="19"/>
    </row>
    <row r="26" spans="1:11" hidden="1" x14ac:dyDescent="0.2">
      <c r="A26" s="77"/>
      <c r="B26" s="77"/>
      <c r="C26" s="77"/>
      <c r="D26" s="77"/>
      <c r="E26" s="77"/>
      <c r="F26" s="77"/>
      <c r="G26" s="77"/>
      <c r="H26" s="77"/>
      <c r="I26" s="78"/>
      <c r="J26" s="19"/>
      <c r="K26" s="19"/>
    </row>
    <row r="27" spans="1:11" hidden="1" x14ac:dyDescent="0.2">
      <c r="A27" s="77"/>
      <c r="B27" s="77"/>
      <c r="C27" s="77"/>
      <c r="D27" s="77"/>
      <c r="E27" s="77"/>
      <c r="F27" s="77"/>
      <c r="G27" s="77"/>
      <c r="H27" s="77"/>
      <c r="I27" s="78"/>
      <c r="J27" s="19"/>
      <c r="K27" s="19"/>
    </row>
    <row r="28" spans="1:11" hidden="1" x14ac:dyDescent="0.2">
      <c r="A28" s="77"/>
      <c r="B28" s="77"/>
      <c r="C28" s="77"/>
      <c r="D28" s="77"/>
      <c r="E28" s="77"/>
      <c r="F28" s="77"/>
      <c r="G28" s="77"/>
      <c r="H28" s="77"/>
      <c r="I28" s="78"/>
      <c r="J28" s="19"/>
      <c r="K28" s="19"/>
    </row>
    <row r="29" spans="1:11" hidden="1" x14ac:dyDescent="0.2">
      <c r="A29" s="77"/>
      <c r="B29" s="77"/>
      <c r="C29" s="77"/>
      <c r="D29" s="77"/>
      <c r="E29" s="77"/>
      <c r="F29" s="77"/>
      <c r="G29" s="77"/>
      <c r="H29" s="77"/>
      <c r="I29" s="77"/>
    </row>
    <row r="30" spans="1:11" hidden="1" x14ac:dyDescent="0.2">
      <c r="A30" s="77"/>
      <c r="B30" s="77"/>
      <c r="C30" s="77"/>
      <c r="D30" s="77"/>
      <c r="E30" s="77"/>
      <c r="F30" s="77"/>
      <c r="G30" s="77"/>
      <c r="H30" s="77"/>
      <c r="I30" s="77"/>
    </row>
    <row r="31" spans="1:11" hidden="1" x14ac:dyDescent="0.2">
      <c r="A31" s="77"/>
      <c r="B31" s="77"/>
      <c r="C31" s="77"/>
      <c r="D31" s="77"/>
      <c r="E31" s="77"/>
      <c r="F31" s="77"/>
      <c r="G31" s="77"/>
      <c r="H31" s="77"/>
      <c r="I31" s="77"/>
    </row>
    <row r="32" spans="1:11" hidden="1" x14ac:dyDescent="0.2">
      <c r="A32" s="77"/>
      <c r="B32" s="77"/>
      <c r="C32" s="77"/>
      <c r="D32" s="77"/>
      <c r="E32" s="77"/>
      <c r="F32" s="77"/>
      <c r="G32" s="77"/>
      <c r="H32" s="77"/>
      <c r="I32" s="77"/>
    </row>
    <row r="33" spans="1:9" hidden="1" x14ac:dyDescent="0.2">
      <c r="A33" s="77"/>
      <c r="B33" s="77"/>
      <c r="C33" s="77"/>
      <c r="D33" s="77"/>
      <c r="E33" s="77"/>
      <c r="F33" s="77"/>
      <c r="G33" s="77"/>
      <c r="H33" s="77"/>
      <c r="I33" s="77"/>
    </row>
    <row r="34" spans="1:9" hidden="1" x14ac:dyDescent="0.2">
      <c r="A34" s="77"/>
      <c r="B34" s="77"/>
      <c r="C34" s="77"/>
      <c r="D34" s="77"/>
      <c r="E34" s="77"/>
      <c r="F34" s="77"/>
      <c r="G34" s="77"/>
      <c r="H34" s="77"/>
      <c r="I34" s="77"/>
    </row>
    <row r="35" spans="1:9" hidden="1" x14ac:dyDescent="0.2">
      <c r="A35" s="77"/>
      <c r="B35" s="77"/>
      <c r="C35" s="77"/>
      <c r="D35" s="77"/>
      <c r="E35" s="77"/>
      <c r="F35" s="77"/>
      <c r="G35" s="77"/>
      <c r="H35" s="77"/>
      <c r="I35" s="77"/>
    </row>
    <row r="36" spans="1:9" hidden="1" x14ac:dyDescent="0.2">
      <c r="A36" s="77"/>
      <c r="B36" s="77"/>
      <c r="C36" s="77"/>
      <c r="D36" s="77"/>
      <c r="E36" s="77"/>
      <c r="F36" s="77"/>
      <c r="G36" s="77"/>
      <c r="H36" s="77"/>
      <c r="I36" s="77"/>
    </row>
    <row r="37" spans="1:9" hidden="1" x14ac:dyDescent="0.2">
      <c r="A37" s="77"/>
      <c r="B37" s="77"/>
      <c r="C37" s="77"/>
      <c r="D37" s="77"/>
      <c r="E37" s="77"/>
      <c r="F37" s="77"/>
      <c r="G37" s="77"/>
      <c r="H37" s="77"/>
      <c r="I37" s="77"/>
    </row>
    <row r="38" spans="1:9" hidden="1" x14ac:dyDescent="0.2">
      <c r="A38" s="77"/>
      <c r="B38" s="77"/>
      <c r="C38" s="77" t="e">
        <f>LOWER(#REF!)</f>
        <v>#REF!</v>
      </c>
      <c r="D38" s="77"/>
      <c r="E38" s="77"/>
      <c r="F38" s="77"/>
      <c r="G38" s="77"/>
      <c r="H38" s="77"/>
      <c r="I38" s="77"/>
    </row>
    <row r="39" spans="1:9" hidden="1" x14ac:dyDescent="0.2">
      <c r="A39" s="77"/>
      <c r="B39" s="77"/>
      <c r="C39" s="77" t="str">
        <f>LOWER(C23)</f>
        <v/>
      </c>
      <c r="D39" s="77"/>
      <c r="E39" s="77"/>
      <c r="F39" s="77"/>
      <c r="G39" s="77"/>
      <c r="H39" s="77"/>
      <c r="I39" s="77"/>
    </row>
    <row r="40" spans="1:9" hidden="1" x14ac:dyDescent="0.2">
      <c r="A40" s="77"/>
      <c r="B40" s="77"/>
      <c r="C40" s="77"/>
      <c r="D40" s="77"/>
      <c r="E40" s="77"/>
      <c r="F40" s="77"/>
      <c r="G40" s="77"/>
      <c r="H40" s="77"/>
      <c r="I40" s="77"/>
    </row>
    <row r="41" spans="1:9" hidden="1" x14ac:dyDescent="0.2">
      <c r="A41" s="77"/>
      <c r="B41" s="77"/>
      <c r="C41" s="77"/>
      <c r="D41" s="77"/>
      <c r="E41" s="77"/>
      <c r="F41" s="77"/>
      <c r="G41" s="77"/>
      <c r="H41" s="77"/>
      <c r="I41" s="77"/>
    </row>
    <row r="42" spans="1:9" hidden="1" x14ac:dyDescent="0.2">
      <c r="A42" s="77"/>
      <c r="B42" s="77"/>
      <c r="C42" s="77"/>
      <c r="D42" s="77"/>
      <c r="E42" s="77"/>
      <c r="F42" s="77"/>
      <c r="G42" s="77"/>
      <c r="H42" s="77"/>
      <c r="I42" s="77"/>
    </row>
    <row r="43" spans="1:9" hidden="1" x14ac:dyDescent="0.2">
      <c r="A43" s="77"/>
      <c r="B43" s="77"/>
      <c r="C43" s="77"/>
      <c r="D43" s="77"/>
      <c r="E43" s="77"/>
      <c r="F43" s="77"/>
      <c r="G43" s="77"/>
      <c r="H43" s="77"/>
      <c r="I43" s="77"/>
    </row>
    <row r="44" spans="1:9" hidden="1" x14ac:dyDescent="0.2">
      <c r="A44" s="77"/>
      <c r="B44" s="77"/>
      <c r="C44" s="77"/>
      <c r="D44" s="77"/>
      <c r="E44" s="77"/>
      <c r="F44" s="77"/>
      <c r="G44" s="77"/>
      <c r="H44" s="77"/>
      <c r="I44" s="77"/>
    </row>
    <row r="45" spans="1:9" hidden="1" x14ac:dyDescent="0.2">
      <c r="A45" s="77"/>
      <c r="B45" s="77"/>
      <c r="C45" s="77"/>
      <c r="D45" s="77"/>
      <c r="E45" s="77"/>
      <c r="F45" s="77"/>
      <c r="G45" s="77"/>
      <c r="H45" s="77"/>
      <c r="I45" s="77"/>
    </row>
    <row r="46" spans="1:9" hidden="1" x14ac:dyDescent="0.2">
      <c r="A46" s="77"/>
      <c r="B46" s="77"/>
      <c r="C46" s="77"/>
      <c r="D46" s="77"/>
      <c r="E46" s="77"/>
      <c r="F46" s="77"/>
      <c r="G46" s="77"/>
      <c r="H46" s="77"/>
      <c r="I46" s="77"/>
    </row>
    <row r="47" spans="1:9" hidden="1" x14ac:dyDescent="0.2">
      <c r="A47" s="77"/>
      <c r="B47" s="77"/>
      <c r="C47" s="77"/>
      <c r="D47" s="77"/>
      <c r="E47" s="77"/>
      <c r="F47" s="77"/>
      <c r="G47" s="77"/>
      <c r="H47" s="77"/>
      <c r="I47" s="77"/>
    </row>
    <row r="48" spans="1:9" hidden="1" x14ac:dyDescent="0.2">
      <c r="A48" s="77"/>
      <c r="B48" s="77"/>
      <c r="C48" s="77"/>
      <c r="D48" s="77"/>
      <c r="E48" s="77"/>
      <c r="F48" s="77"/>
      <c r="G48" s="77"/>
      <c r="H48" s="77"/>
      <c r="I48" s="77"/>
    </row>
    <row r="49" spans="1:9" hidden="1" x14ac:dyDescent="0.2">
      <c r="A49" s="77"/>
      <c r="B49" s="77"/>
      <c r="C49" s="77"/>
      <c r="D49" s="77"/>
      <c r="E49" s="77"/>
      <c r="F49" s="77"/>
      <c r="G49" s="77"/>
      <c r="H49" s="77"/>
      <c r="I49" s="77"/>
    </row>
    <row r="50" spans="1:9" hidden="1" x14ac:dyDescent="0.2">
      <c r="A50" s="77"/>
      <c r="B50" s="77"/>
      <c r="C50" s="77"/>
      <c r="D50" s="77"/>
      <c r="E50" s="77"/>
      <c r="F50" s="77"/>
      <c r="G50" s="77"/>
      <c r="H50" s="77"/>
      <c r="I50" s="77"/>
    </row>
    <row r="51" spans="1:9" hidden="1" x14ac:dyDescent="0.2">
      <c r="A51" s="77"/>
      <c r="B51" s="77"/>
      <c r="C51" s="77"/>
      <c r="D51" s="77"/>
      <c r="E51" s="77"/>
      <c r="F51" s="77"/>
      <c r="G51" s="77"/>
      <c r="H51" s="77"/>
      <c r="I51" s="77"/>
    </row>
    <row r="52" spans="1:9" hidden="1" x14ac:dyDescent="0.2">
      <c r="A52" s="77"/>
      <c r="B52" s="77"/>
      <c r="C52" s="77"/>
      <c r="D52" s="77"/>
      <c r="E52" s="77"/>
      <c r="F52" s="77"/>
      <c r="G52" s="77"/>
      <c r="H52" s="77"/>
      <c r="I52" s="77"/>
    </row>
    <row r="53" spans="1:9" hidden="1" x14ac:dyDescent="0.2">
      <c r="A53" s="77"/>
      <c r="B53" s="77"/>
      <c r="C53" s="77"/>
      <c r="D53" s="77"/>
      <c r="E53" s="77"/>
      <c r="F53" s="77"/>
      <c r="G53" s="77"/>
      <c r="H53" s="77"/>
      <c r="I53" s="77"/>
    </row>
    <row r="54" spans="1:9" hidden="1" x14ac:dyDescent="0.2">
      <c r="A54" s="77"/>
      <c r="B54" s="77"/>
      <c r="C54" s="77"/>
      <c r="D54" s="77"/>
      <c r="E54" s="77"/>
      <c r="F54" s="77"/>
      <c r="G54" s="77"/>
      <c r="H54" s="77"/>
      <c r="I54" s="77"/>
    </row>
    <row r="55" spans="1:9" hidden="1" x14ac:dyDescent="0.2">
      <c r="A55" s="77"/>
      <c r="B55" s="77"/>
      <c r="C55" s="77"/>
      <c r="D55" s="77"/>
      <c r="E55" s="77"/>
      <c r="F55" s="77"/>
      <c r="G55" s="77"/>
      <c r="H55" s="77"/>
      <c r="I55" s="77"/>
    </row>
    <row r="56" spans="1:9" x14ac:dyDescent="0.2">
      <c r="A56" s="77"/>
      <c r="B56" s="77"/>
      <c r="C56" s="77"/>
      <c r="D56" s="77"/>
      <c r="E56" s="77"/>
      <c r="F56" s="77"/>
      <c r="G56" s="77"/>
      <c r="H56" s="77"/>
      <c r="I56" s="77"/>
    </row>
    <row r="57" spans="1:9" x14ac:dyDescent="0.2">
      <c r="A57" s="77"/>
      <c r="B57" s="77"/>
      <c r="C57" s="77"/>
      <c r="D57" s="77"/>
      <c r="E57" s="77"/>
      <c r="F57" s="77"/>
      <c r="G57" s="77"/>
      <c r="H57" s="77"/>
      <c r="I57" s="77"/>
    </row>
    <row r="58" spans="1:9" x14ac:dyDescent="0.2">
      <c r="A58" s="77"/>
      <c r="B58" s="77"/>
      <c r="C58" s="77"/>
      <c r="D58" s="77"/>
      <c r="E58" s="77"/>
      <c r="F58" s="77"/>
      <c r="G58" s="77"/>
      <c r="H58" s="77"/>
      <c r="I58" s="77"/>
    </row>
    <row r="59" spans="1:9" x14ac:dyDescent="0.2"/>
    <row r="60" spans="1:9" x14ac:dyDescent="0.2"/>
  </sheetData>
  <phoneticPr fontId="0" type="noConversion"/>
  <hyperlinks>
    <hyperlink ref="H24" r:id="rId1"/>
    <hyperlink ref="C8" location="'4.1. Total_Móvil'!A1" display="4.1. Trafico total cursado por redes de telefonía móvil"/>
    <hyperlink ref="D15" location="'4.6. M M'!A1" display="4.6. Trafico cursado por redes de telefonía móvil, móvil - móvil"/>
    <hyperlink ref="D13" location="'4.5. M L'!A1" display="4.5. Trafico cursado por redes de telefonía móvil, móvil - local"/>
    <hyperlink ref="D11" location="'4.4. M LDI'!A1" display="4.4. Trafico cursado por redes de telefonía móvil, móvil - LDI"/>
    <hyperlink ref="D17" location="'4.7. SMS'!A1" display="4.7. Trafico cursado por redes de telefonía móvil, servicios de mensajería"/>
    <hyperlink ref="C10" location="'2. M SSCC'!A1" display="Tipos de Tráfico cursado por redes de telefonía móvil"/>
    <hyperlink ref="C18" location="'12. M-L_M-M_Seg'!A1" display="Tráfico móvil-local y móvil-móvil según otras segmentaciones."/>
    <hyperlink ref="D19" location="'4.12. M-L_M-M_Seg'!A1" display="4.12. Trafico móvil-local y móvil-móvil por Segmento Comercial."/>
    <hyperlink ref="D20" location="'4.13. M-L_M-M_Plan'!A1" display="4.13. Trafico móvil-local y móvil-móvil por Tipo de Plan."/>
    <hyperlink ref="D21" location="'4.14. M-M_Intra'!A1" display="4.14. Trafico móvil-móvil Intra-red e Inter-redes."/>
    <hyperlink ref="D9" location="'4.1.1.Total_EMPR'!A1" display="4.1.1. Trafico total de salida cursado por redes de telefonía móvil."/>
    <hyperlink ref="D12" location="'4.4.1.M LDI_EMPR'!A1" display="4.4.1. Trafico cursado por redes de telefonía móvil, móvil - LDI (salida) por empresa"/>
    <hyperlink ref="D14" location="'4.5.1.M L_EMPR'!A1" display="4.5.1. Trafico cursado por redes de telefonía móvil, móvil - local (salida) por empresa"/>
    <hyperlink ref="D16" location="'4.6.1.M M_EMPR'!A1" display="4.6.1. Trafico cursado por redes de telefonía móvil, móvil - móvil (salida) por empresa"/>
  </hyperlinks>
  <printOptions horizontalCentered="1"/>
  <pageMargins left="0.78740157480314965" right="0.78740157480314965" top="0.98425196850393704" bottom="0.98425196850393704" header="0" footer="0"/>
  <pageSetup paperSize="9" scale="98" orientation="landscape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U345"/>
  <sheetViews>
    <sheetView showGridLines="0" topLeftCell="A159" zoomScale="106" zoomScaleNormal="106" zoomScaleSheetLayoutView="100" workbookViewId="0">
      <selection activeCell="E177" sqref="E177:E179"/>
    </sheetView>
  </sheetViews>
  <sheetFormatPr baseColWidth="10" defaultColWidth="0" defaultRowHeight="12.75" zeroHeight="1" x14ac:dyDescent="0.2"/>
  <cols>
    <col min="1" max="1" width="19.85546875" style="13" customWidth="1"/>
    <col min="2" max="2" width="7.140625" style="13" customWidth="1"/>
    <col min="3" max="3" width="17.28515625" style="13" customWidth="1"/>
    <col min="4" max="4" width="10.140625" style="13" customWidth="1"/>
    <col min="5" max="10" width="17.85546875" style="13" customWidth="1"/>
    <col min="11" max="255" width="17.85546875" style="13" hidden="1" customWidth="1"/>
    <col min="256" max="16384" width="0" style="13" hidden="1"/>
  </cols>
  <sheetData>
    <row r="1" spans="1:23" ht="33.75" customHeight="1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23" s="8" customFormat="1" ht="15" x14ac:dyDescent="0.25">
      <c r="A2" s="1"/>
      <c r="B2" s="59" t="s">
        <v>60</v>
      </c>
      <c r="C2" s="37"/>
      <c r="D2" s="1"/>
      <c r="E2" s="38"/>
      <c r="F2" s="1"/>
      <c r="G2" s="1"/>
      <c r="H2" s="1"/>
      <c r="I2" s="1"/>
    </row>
    <row r="3" spans="1:23" s="8" customFormat="1" ht="15" x14ac:dyDescent="0.25">
      <c r="A3" s="1"/>
      <c r="B3" s="59" t="s">
        <v>26</v>
      </c>
      <c r="C3" s="37"/>
      <c r="D3" s="1"/>
      <c r="E3" s="38"/>
      <c r="F3" s="1"/>
      <c r="G3" s="1"/>
      <c r="H3" s="1"/>
      <c r="I3" s="1"/>
    </row>
    <row r="4" spans="1:23" ht="28.5" customHeight="1" thickBot="1" x14ac:dyDescent="0.25">
      <c r="A4" s="17"/>
      <c r="B4" s="17"/>
      <c r="C4" s="45" t="s">
        <v>18</v>
      </c>
      <c r="D4" s="17"/>
      <c r="E4" s="17"/>
      <c r="F4" s="17"/>
      <c r="G4" s="17"/>
      <c r="H4" s="17"/>
      <c r="I4" s="17"/>
      <c r="R4" s="9"/>
    </row>
    <row r="5" spans="1:23" ht="36.75" thickBot="1" x14ac:dyDescent="0.25">
      <c r="A5" s="17"/>
      <c r="B5" s="18"/>
      <c r="C5" s="340" t="s">
        <v>14</v>
      </c>
      <c r="D5" s="341"/>
      <c r="E5" s="266" t="s">
        <v>59</v>
      </c>
      <c r="F5" s="18"/>
      <c r="G5" s="18"/>
      <c r="H5" s="18"/>
      <c r="I5" s="1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17"/>
      <c r="B6" s="2"/>
      <c r="C6" s="342" t="s">
        <v>68</v>
      </c>
      <c r="D6" s="343"/>
      <c r="E6" s="179">
        <v>73704541</v>
      </c>
      <c r="F6" s="2"/>
      <c r="G6" s="2"/>
      <c r="H6" s="2"/>
      <c r="I6" s="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">
      <c r="A7" s="17"/>
      <c r="B7" s="2"/>
      <c r="C7" s="325">
        <v>2003</v>
      </c>
      <c r="D7" s="326"/>
      <c r="E7" s="179">
        <v>229626272</v>
      </c>
      <c r="F7" s="2"/>
      <c r="G7" s="2"/>
      <c r="H7" s="2"/>
      <c r="I7" s="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">
      <c r="A8" s="17"/>
      <c r="B8" s="2"/>
      <c r="C8" s="325">
        <v>2004</v>
      </c>
      <c r="D8" s="326"/>
      <c r="E8" s="179">
        <v>500588380</v>
      </c>
      <c r="F8" s="2"/>
      <c r="G8" s="2"/>
      <c r="H8" s="2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">
      <c r="A9" s="17"/>
      <c r="B9" s="2"/>
      <c r="C9" s="325">
        <v>2005</v>
      </c>
      <c r="D9" s="326"/>
      <c r="E9" s="179">
        <v>826781397</v>
      </c>
      <c r="F9" s="2"/>
      <c r="G9" s="2"/>
      <c r="H9" s="2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">
      <c r="A10" s="17"/>
      <c r="B10" s="2"/>
      <c r="C10" s="325">
        <v>2006</v>
      </c>
      <c r="D10" s="326"/>
      <c r="E10" s="179">
        <v>982954537</v>
      </c>
      <c r="F10" s="2"/>
      <c r="G10" s="2"/>
      <c r="H10" s="2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">
      <c r="A11" s="17"/>
      <c r="B11" s="2"/>
      <c r="C11" s="325">
        <v>2007</v>
      </c>
      <c r="D11" s="326"/>
      <c r="E11" s="179">
        <v>1188918355</v>
      </c>
      <c r="F11" s="2"/>
      <c r="G11" s="2"/>
      <c r="H11" s="2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">
      <c r="A12" s="17"/>
      <c r="B12" s="2"/>
      <c r="C12" s="325">
        <v>2008</v>
      </c>
      <c r="D12" s="326"/>
      <c r="E12" s="179">
        <v>1481557346</v>
      </c>
      <c r="F12" s="2"/>
      <c r="G12" s="2"/>
      <c r="H12" s="2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">
      <c r="A13" s="17"/>
      <c r="B13" s="2"/>
      <c r="C13" s="325">
        <v>2009</v>
      </c>
      <c r="D13" s="326"/>
      <c r="E13" s="179">
        <v>1695114193</v>
      </c>
      <c r="F13" s="2"/>
      <c r="G13" s="2"/>
      <c r="H13" s="2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">
      <c r="A14" s="17"/>
      <c r="B14" s="2"/>
      <c r="C14" s="325">
        <v>2010</v>
      </c>
      <c r="D14" s="326"/>
      <c r="E14" s="179">
        <f>+E40</f>
        <v>1934034596</v>
      </c>
      <c r="F14" s="2"/>
      <c r="G14" s="2"/>
      <c r="H14" s="2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">
      <c r="A15" s="17"/>
      <c r="B15" s="2"/>
      <c r="C15" s="325">
        <v>2011</v>
      </c>
      <c r="D15" s="326"/>
      <c r="E15" s="179">
        <f>+E53</f>
        <v>2088486123</v>
      </c>
      <c r="F15" s="2"/>
      <c r="G15" s="2"/>
      <c r="H15" s="2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">
      <c r="A16" s="17"/>
      <c r="B16" s="2"/>
      <c r="C16" s="325">
        <v>2012</v>
      </c>
      <c r="D16" s="326"/>
      <c r="E16" s="179">
        <f>+E66</f>
        <v>2143775147</v>
      </c>
      <c r="F16" s="2"/>
      <c r="G16" s="2"/>
      <c r="H16" s="2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 s="17"/>
      <c r="B17" s="2"/>
      <c r="C17" s="325">
        <v>2013</v>
      </c>
      <c r="D17" s="326"/>
      <c r="E17" s="179">
        <f>+E79</f>
        <v>1856070577</v>
      </c>
      <c r="F17" s="2"/>
      <c r="G17" s="2"/>
      <c r="H17" s="2"/>
      <c r="I17" s="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 s="17"/>
      <c r="B18" s="2"/>
      <c r="C18" s="325">
        <v>2014</v>
      </c>
      <c r="D18" s="326"/>
      <c r="E18" s="280">
        <f>+E92</f>
        <v>1480988920</v>
      </c>
      <c r="F18" s="2"/>
      <c r="G18" s="2"/>
      <c r="H18" s="2"/>
      <c r="I18" s="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 s="17"/>
      <c r="B19" s="2"/>
      <c r="C19" s="325">
        <v>2015</v>
      </c>
      <c r="D19" s="326"/>
      <c r="E19" s="280">
        <f>+E105</f>
        <v>1301314723</v>
      </c>
      <c r="F19" s="2"/>
      <c r="G19" s="2"/>
      <c r="H19" s="2"/>
      <c r="I19" s="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 s="17"/>
      <c r="B20" s="2"/>
      <c r="C20" s="325">
        <v>2016</v>
      </c>
      <c r="D20" s="326"/>
      <c r="E20" s="280">
        <f>+E118</f>
        <v>1230324940</v>
      </c>
      <c r="F20" s="2"/>
      <c r="G20" s="2"/>
      <c r="H20" s="2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 s="17"/>
      <c r="B21" s="2"/>
      <c r="C21" s="325">
        <v>2017</v>
      </c>
      <c r="D21" s="326"/>
      <c r="E21" s="280">
        <f>+E131</f>
        <v>1209678999</v>
      </c>
      <c r="F21" s="2"/>
      <c r="G21" s="2"/>
      <c r="H21" s="2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 s="17"/>
      <c r="B22" s="2"/>
      <c r="C22" s="325">
        <v>2018</v>
      </c>
      <c r="D22" s="326"/>
      <c r="E22" s="280">
        <f>+E144</f>
        <v>1086575673</v>
      </c>
      <c r="F22" s="2"/>
      <c r="G22" s="2"/>
      <c r="H22" s="2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 s="17"/>
      <c r="B23" s="2"/>
      <c r="C23" s="325">
        <v>2019</v>
      </c>
      <c r="D23" s="326"/>
      <c r="E23" s="280">
        <f>+E157</f>
        <v>1146360090</v>
      </c>
      <c r="F23" s="2"/>
      <c r="G23" s="2"/>
      <c r="H23" s="2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3.5" thickBot="1" x14ac:dyDescent="0.25">
      <c r="A24" s="17"/>
      <c r="B24" s="2"/>
      <c r="C24" s="329">
        <v>2020</v>
      </c>
      <c r="D24" s="330"/>
      <c r="E24" s="281">
        <f>+E170</f>
        <v>1064251517</v>
      </c>
      <c r="F24" s="2"/>
      <c r="G24" s="2"/>
      <c r="H24" s="2"/>
      <c r="I24" s="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">
      <c r="A25" s="17"/>
      <c r="B25" s="4"/>
      <c r="C25" s="6"/>
      <c r="D25" s="107"/>
      <c r="E25" s="42"/>
      <c r="F25" s="4"/>
      <c r="G25" s="4"/>
      <c r="H25" s="4"/>
      <c r="I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3.5" thickBot="1" x14ac:dyDescent="0.25">
      <c r="A26" s="17"/>
      <c r="B26" s="4"/>
      <c r="C26" s="6"/>
      <c r="D26" s="107"/>
      <c r="E26" s="42"/>
      <c r="F26" s="4"/>
      <c r="G26" s="4"/>
      <c r="H26" s="4"/>
      <c r="I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48.75" thickBot="1" x14ac:dyDescent="0.25">
      <c r="A27" s="17"/>
      <c r="B27" s="4"/>
      <c r="C27" s="251" t="s">
        <v>0</v>
      </c>
      <c r="D27" s="251" t="s">
        <v>1</v>
      </c>
      <c r="E27" s="267" t="s">
        <v>57</v>
      </c>
      <c r="F27" s="268" t="s">
        <v>58</v>
      </c>
      <c r="H27" s="4"/>
      <c r="I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">
      <c r="A28" s="17"/>
      <c r="B28" s="4"/>
      <c r="C28" s="79">
        <v>2010</v>
      </c>
      <c r="D28" s="103" t="s">
        <v>2</v>
      </c>
      <c r="E28" s="204">
        <v>153753230</v>
      </c>
      <c r="F28" s="175">
        <v>3511067</v>
      </c>
      <c r="G28" s="4"/>
      <c r="H28" s="4"/>
      <c r="I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2">
      <c r="A29" s="17"/>
      <c r="B29" s="4"/>
      <c r="C29" s="46"/>
      <c r="D29" s="103" t="s">
        <v>19</v>
      </c>
      <c r="E29" s="204">
        <v>138181944</v>
      </c>
      <c r="F29" s="175">
        <v>2670706</v>
      </c>
      <c r="G29" s="4"/>
      <c r="H29" s="4"/>
      <c r="I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2">
      <c r="A30" s="17"/>
      <c r="B30" s="4"/>
      <c r="C30" s="46"/>
      <c r="D30" s="103" t="s">
        <v>4</v>
      </c>
      <c r="E30" s="204">
        <v>188335743</v>
      </c>
      <c r="F30" s="175">
        <v>2754322</v>
      </c>
      <c r="G30" s="4"/>
      <c r="H30" s="4"/>
      <c r="I30" s="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2">
      <c r="A31" s="17"/>
      <c r="B31" s="4"/>
      <c r="C31" s="46"/>
      <c r="D31" s="103" t="s">
        <v>5</v>
      </c>
      <c r="E31" s="204">
        <v>163700876</v>
      </c>
      <c r="F31" s="175">
        <v>2790277</v>
      </c>
      <c r="G31" s="4"/>
      <c r="H31" s="4"/>
      <c r="I31" s="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">
      <c r="A32" s="17"/>
      <c r="B32" s="4"/>
      <c r="C32" s="46"/>
      <c r="D32" s="103" t="s">
        <v>6</v>
      </c>
      <c r="E32" s="204">
        <v>161711833</v>
      </c>
      <c r="F32" s="175">
        <v>2514699</v>
      </c>
      <c r="G32" s="4"/>
      <c r="H32" s="4"/>
      <c r="I32" s="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2">
      <c r="A33" s="17"/>
      <c r="B33" s="4"/>
      <c r="C33" s="46"/>
      <c r="D33" s="103" t="s">
        <v>7</v>
      </c>
      <c r="E33" s="204">
        <v>151724511</v>
      </c>
      <c r="F33" s="175">
        <v>3714034</v>
      </c>
      <c r="G33" s="4"/>
      <c r="H33" s="4"/>
      <c r="I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2">
      <c r="A34" s="17"/>
      <c r="B34" s="4"/>
      <c r="C34" s="46"/>
      <c r="D34" s="103" t="s">
        <v>8</v>
      </c>
      <c r="E34" s="204">
        <v>157717543</v>
      </c>
      <c r="F34" s="175">
        <v>2836100</v>
      </c>
      <c r="G34" s="4"/>
      <c r="H34" s="4"/>
      <c r="I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2">
      <c r="A35" s="17"/>
      <c r="B35" s="4"/>
      <c r="C35" s="46"/>
      <c r="D35" s="103" t="s">
        <v>9</v>
      </c>
      <c r="E35" s="204">
        <v>160400402</v>
      </c>
      <c r="F35" s="175">
        <v>2643966</v>
      </c>
      <c r="G35" s="4"/>
      <c r="H35" s="4"/>
      <c r="I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2">
      <c r="A36" s="17"/>
      <c r="B36" s="4"/>
      <c r="C36" s="46"/>
      <c r="D36" s="103" t="s">
        <v>10</v>
      </c>
      <c r="E36" s="204">
        <v>160737413</v>
      </c>
      <c r="F36" s="175">
        <v>2486902</v>
      </c>
      <c r="G36" s="4"/>
      <c r="H36" s="4"/>
      <c r="I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2">
      <c r="A37" s="17"/>
      <c r="B37" s="4"/>
      <c r="C37" s="46"/>
      <c r="D37" s="103" t="s">
        <v>11</v>
      </c>
      <c r="E37" s="204">
        <v>165686988</v>
      </c>
      <c r="F37" s="175">
        <v>2211901</v>
      </c>
      <c r="G37" s="4"/>
      <c r="H37" s="4"/>
      <c r="I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2">
      <c r="A38" s="17"/>
      <c r="B38" s="4"/>
      <c r="C38" s="46"/>
      <c r="D38" s="103" t="s">
        <v>12</v>
      </c>
      <c r="E38" s="204">
        <v>159979511</v>
      </c>
      <c r="F38" s="175">
        <v>1955976</v>
      </c>
      <c r="G38" s="4"/>
      <c r="H38" s="4"/>
      <c r="I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2">
      <c r="A39" s="17"/>
      <c r="B39" s="4"/>
      <c r="C39" s="46"/>
      <c r="D39" s="103" t="s">
        <v>13</v>
      </c>
      <c r="E39" s="204">
        <v>172104602</v>
      </c>
      <c r="F39" s="175">
        <v>2069027</v>
      </c>
      <c r="G39" s="4"/>
      <c r="H39" s="4"/>
      <c r="I39" s="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3.5" thickBot="1" x14ac:dyDescent="0.25">
      <c r="A40" s="17"/>
      <c r="B40" s="4"/>
      <c r="C40" s="48" t="s">
        <v>56</v>
      </c>
      <c r="D40" s="104"/>
      <c r="E40" s="215">
        <f>SUM(E28:E39)</f>
        <v>1934034596</v>
      </c>
      <c r="F40" s="181">
        <f>SUM(F28:F39)</f>
        <v>32158977</v>
      </c>
      <c r="G40" s="42"/>
      <c r="H40" s="4"/>
      <c r="I40" s="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2">
      <c r="A41" s="17"/>
      <c r="B41" s="4"/>
      <c r="C41" s="47">
        <v>2011</v>
      </c>
      <c r="D41" s="103" t="s">
        <v>2</v>
      </c>
      <c r="E41" s="204">
        <v>173833457</v>
      </c>
      <c r="F41" s="175">
        <v>2257427</v>
      </c>
      <c r="G41" s="42"/>
      <c r="H41" s="4"/>
      <c r="I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">
      <c r="A42" s="17"/>
      <c r="B42" s="4"/>
      <c r="C42" s="46"/>
      <c r="D42" s="103" t="s">
        <v>3</v>
      </c>
      <c r="E42" s="204">
        <v>150962581</v>
      </c>
      <c r="F42" s="175">
        <v>1772268</v>
      </c>
      <c r="G42" s="42"/>
      <c r="H42" s="4"/>
      <c r="I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2">
      <c r="A43" s="17"/>
      <c r="B43" s="4"/>
      <c r="C43" s="46"/>
      <c r="D43" s="103" t="s">
        <v>4</v>
      </c>
      <c r="E43" s="204">
        <v>175593334</v>
      </c>
      <c r="F43" s="175">
        <v>1893738</v>
      </c>
      <c r="G43" s="42"/>
      <c r="H43" s="4"/>
      <c r="I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2">
      <c r="A44" s="17"/>
      <c r="B44" s="4"/>
      <c r="C44" s="46"/>
      <c r="D44" s="103" t="s">
        <v>5</v>
      </c>
      <c r="E44" s="204">
        <v>170369449</v>
      </c>
      <c r="F44" s="175">
        <v>1809052</v>
      </c>
      <c r="G44" s="42"/>
      <c r="H44" s="4"/>
      <c r="I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2">
      <c r="A45" s="17"/>
      <c r="B45" s="4"/>
      <c r="C45" s="46"/>
      <c r="D45" s="103" t="s">
        <v>6</v>
      </c>
      <c r="E45" s="204">
        <v>170956965</v>
      </c>
      <c r="F45" s="175">
        <v>1897846</v>
      </c>
      <c r="G45" s="42"/>
      <c r="H45" s="4"/>
      <c r="I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2">
      <c r="A46" s="17"/>
      <c r="B46" s="4"/>
      <c r="C46" s="46"/>
      <c r="D46" s="103" t="s">
        <v>7</v>
      </c>
      <c r="E46" s="204">
        <v>168291364</v>
      </c>
      <c r="F46" s="175">
        <v>1930388</v>
      </c>
      <c r="G46" s="42"/>
      <c r="H46" s="4"/>
      <c r="I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2">
      <c r="A47" s="17"/>
      <c r="B47" s="4"/>
      <c r="C47" s="46"/>
      <c r="D47" s="103" t="s">
        <v>8</v>
      </c>
      <c r="E47" s="204">
        <v>172778004</v>
      </c>
      <c r="F47" s="175">
        <v>1953264</v>
      </c>
      <c r="G47" s="42"/>
      <c r="H47" s="4"/>
      <c r="I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2">
      <c r="A48" s="17"/>
      <c r="B48" s="4"/>
      <c r="C48" s="46"/>
      <c r="D48" s="103" t="s">
        <v>9</v>
      </c>
      <c r="E48" s="222">
        <v>177735285</v>
      </c>
      <c r="F48" s="223">
        <v>1947977</v>
      </c>
      <c r="G48" s="42"/>
      <c r="H48" s="4"/>
      <c r="I48" s="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2">
      <c r="A49" s="17"/>
      <c r="B49" s="4"/>
      <c r="C49" s="46"/>
      <c r="D49" s="103" t="s">
        <v>10</v>
      </c>
      <c r="E49" s="204">
        <v>172392539</v>
      </c>
      <c r="F49" s="175">
        <v>1890810</v>
      </c>
      <c r="G49" s="42"/>
      <c r="H49" s="4"/>
      <c r="I49" s="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2">
      <c r="A50" s="17"/>
      <c r="B50" s="4"/>
      <c r="C50" s="46"/>
      <c r="D50" s="103" t="s">
        <v>11</v>
      </c>
      <c r="E50" s="204">
        <v>180903522</v>
      </c>
      <c r="F50" s="175">
        <v>1956457</v>
      </c>
      <c r="G50" s="42"/>
      <c r="H50" s="4"/>
      <c r="I50" s="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2">
      <c r="A51" s="17"/>
      <c r="B51" s="4"/>
      <c r="C51" s="46"/>
      <c r="D51" s="103" t="s">
        <v>12</v>
      </c>
      <c r="E51" s="204">
        <v>178838263</v>
      </c>
      <c r="F51" s="175">
        <v>1926788</v>
      </c>
      <c r="G51" s="42"/>
      <c r="H51" s="4"/>
      <c r="I51" s="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2">
      <c r="A52" s="17"/>
      <c r="B52" s="4"/>
      <c r="C52" s="46"/>
      <c r="D52" s="103" t="s">
        <v>13</v>
      </c>
      <c r="E52" s="204">
        <v>195831360</v>
      </c>
      <c r="F52" s="175">
        <v>2092897</v>
      </c>
      <c r="G52" s="42"/>
      <c r="H52" s="4"/>
      <c r="I52" s="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3.5" thickBot="1" x14ac:dyDescent="0.25">
      <c r="A53" s="17"/>
      <c r="B53" s="4"/>
      <c r="C53" s="48" t="s">
        <v>65</v>
      </c>
      <c r="D53" s="104"/>
      <c r="E53" s="215">
        <f>SUM(E41:E52)</f>
        <v>2088486123</v>
      </c>
      <c r="F53" s="181">
        <f>SUM(F41:F52)</f>
        <v>23328912</v>
      </c>
      <c r="G53" s="42"/>
      <c r="H53" s="4"/>
      <c r="I53" s="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2">
      <c r="A54" s="17"/>
      <c r="B54" s="4"/>
      <c r="C54" s="51">
        <v>2012</v>
      </c>
      <c r="D54" s="102" t="s">
        <v>2</v>
      </c>
      <c r="E54" s="224">
        <v>186867482</v>
      </c>
      <c r="F54" s="225">
        <v>2195158</v>
      </c>
      <c r="G54" s="42"/>
      <c r="H54" s="4"/>
      <c r="I54" s="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">
      <c r="A55" s="17"/>
      <c r="B55" s="4"/>
      <c r="C55" s="46"/>
      <c r="D55" s="103" t="s">
        <v>3</v>
      </c>
      <c r="E55" s="222">
        <v>163767723</v>
      </c>
      <c r="F55" s="223">
        <v>1880068</v>
      </c>
      <c r="G55" s="42"/>
      <c r="H55" s="4"/>
      <c r="I55" s="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">
      <c r="A56" s="17"/>
      <c r="B56" s="4"/>
      <c r="C56" s="46"/>
      <c r="D56" s="103" t="s">
        <v>4</v>
      </c>
      <c r="E56" s="204">
        <v>188010586</v>
      </c>
      <c r="F56" s="175">
        <v>1815281</v>
      </c>
      <c r="G56" s="42"/>
      <c r="H56" s="4"/>
      <c r="I56" s="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">
      <c r="A57" s="17"/>
      <c r="B57" s="4"/>
      <c r="C57" s="46"/>
      <c r="D57" s="103" t="s">
        <v>5</v>
      </c>
      <c r="E57" s="204">
        <v>182197880</v>
      </c>
      <c r="F57" s="175">
        <v>1850044</v>
      </c>
      <c r="G57" s="42"/>
      <c r="H57" s="4"/>
      <c r="I57" s="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">
      <c r="A58" s="17"/>
      <c r="B58" s="4"/>
      <c r="C58" s="46"/>
      <c r="D58" s="103" t="s">
        <v>6</v>
      </c>
      <c r="E58" s="204">
        <v>185071437</v>
      </c>
      <c r="F58" s="175">
        <v>1954597</v>
      </c>
      <c r="G58" s="42"/>
      <c r="H58" s="4"/>
      <c r="I58" s="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">
      <c r="A59" s="17"/>
      <c r="B59" s="4"/>
      <c r="C59" s="46"/>
      <c r="D59" s="103" t="s">
        <v>7</v>
      </c>
      <c r="E59" s="204">
        <v>177647340</v>
      </c>
      <c r="F59" s="175">
        <v>1911659</v>
      </c>
      <c r="G59" s="42"/>
      <c r="H59" s="4"/>
      <c r="I59" s="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">
      <c r="A60" s="17"/>
      <c r="B60" s="4"/>
      <c r="C60" s="46"/>
      <c r="D60" s="103" t="s">
        <v>8</v>
      </c>
      <c r="E60" s="204">
        <v>177387452</v>
      </c>
      <c r="F60" s="175">
        <v>2130749</v>
      </c>
      <c r="G60" s="42"/>
      <c r="H60" s="4"/>
      <c r="I60" s="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">
      <c r="A61" s="17"/>
      <c r="B61" s="4"/>
      <c r="C61" s="46"/>
      <c r="D61" s="103" t="s">
        <v>9</v>
      </c>
      <c r="E61" s="204">
        <v>183368623</v>
      </c>
      <c r="F61" s="175">
        <v>2060079</v>
      </c>
      <c r="G61" s="42"/>
      <c r="H61" s="4"/>
      <c r="I61" s="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2">
      <c r="A62" s="17"/>
      <c r="B62" s="4"/>
      <c r="C62" s="46"/>
      <c r="D62" s="103" t="s">
        <v>10</v>
      </c>
      <c r="E62" s="204">
        <v>170703237</v>
      </c>
      <c r="F62" s="175">
        <v>2001846</v>
      </c>
      <c r="G62" s="42"/>
      <c r="H62" s="4"/>
      <c r="I62" s="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2">
      <c r="A63" s="17"/>
      <c r="B63" s="4"/>
      <c r="C63" s="46"/>
      <c r="D63" s="103" t="s">
        <v>11</v>
      </c>
      <c r="E63" s="204">
        <v>180098872</v>
      </c>
      <c r="F63" s="175">
        <v>2015942</v>
      </c>
      <c r="G63" s="42"/>
      <c r="H63" s="4"/>
      <c r="I63" s="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2">
      <c r="A64" s="17"/>
      <c r="B64" s="4"/>
      <c r="C64" s="46"/>
      <c r="D64" s="103" t="s">
        <v>12</v>
      </c>
      <c r="E64" s="204">
        <v>169869733</v>
      </c>
      <c r="F64" s="175">
        <v>1851288</v>
      </c>
      <c r="G64" s="42"/>
      <c r="H64" s="4"/>
      <c r="I64" s="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2">
      <c r="A65" s="17"/>
      <c r="B65" s="4"/>
      <c r="C65" s="46"/>
      <c r="D65" s="103" t="s">
        <v>13</v>
      </c>
      <c r="E65" s="204">
        <v>178784782</v>
      </c>
      <c r="F65" s="175">
        <v>2002461</v>
      </c>
      <c r="G65" s="42"/>
      <c r="H65" s="4"/>
      <c r="I65" s="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3.5" thickBot="1" x14ac:dyDescent="0.25">
      <c r="A66" s="17"/>
      <c r="B66" s="4"/>
      <c r="C66" s="48" t="s">
        <v>66</v>
      </c>
      <c r="D66" s="104"/>
      <c r="E66" s="215">
        <f>SUM(E54:E65)</f>
        <v>2143775147</v>
      </c>
      <c r="F66" s="226">
        <f>SUM(F54:F65)</f>
        <v>23669172</v>
      </c>
      <c r="G66" s="42"/>
      <c r="H66" s="4"/>
      <c r="I66" s="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2">
      <c r="A67" s="17"/>
      <c r="B67" s="4"/>
      <c r="C67" s="79">
        <v>2013</v>
      </c>
      <c r="D67" s="103" t="s">
        <v>2</v>
      </c>
      <c r="E67" s="184">
        <v>167306616</v>
      </c>
      <c r="F67" s="173">
        <v>2027711</v>
      </c>
      <c r="G67" s="42"/>
      <c r="H67" s="4"/>
      <c r="I67" s="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2">
      <c r="A68" s="17"/>
      <c r="B68" s="4"/>
      <c r="C68" s="79"/>
      <c r="D68" s="103" t="s">
        <v>3</v>
      </c>
      <c r="E68" s="178">
        <v>151525305</v>
      </c>
      <c r="F68" s="175">
        <v>1782844</v>
      </c>
      <c r="G68" s="42"/>
      <c r="H68" s="4"/>
      <c r="I68" s="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">
      <c r="A69" s="17"/>
      <c r="B69" s="4"/>
      <c r="C69" s="79"/>
      <c r="D69" s="103" t="s">
        <v>4</v>
      </c>
      <c r="E69" s="178">
        <v>173036898</v>
      </c>
      <c r="F69" s="175">
        <v>1589500</v>
      </c>
      <c r="G69" s="42"/>
      <c r="H69" s="4"/>
      <c r="I69" s="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2">
      <c r="A70" s="17"/>
      <c r="B70" s="4"/>
      <c r="C70" s="79"/>
      <c r="D70" s="103" t="s">
        <v>5</v>
      </c>
      <c r="E70" s="178">
        <v>158692446</v>
      </c>
      <c r="F70" s="175">
        <v>1643751</v>
      </c>
      <c r="G70" s="42"/>
      <c r="H70" s="4"/>
      <c r="I70" s="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2">
      <c r="A71" s="17"/>
      <c r="B71" s="4"/>
      <c r="C71" s="79"/>
      <c r="D71" s="103" t="s">
        <v>6</v>
      </c>
      <c r="E71" s="178">
        <v>159617014</v>
      </c>
      <c r="F71" s="175">
        <v>1629949</v>
      </c>
      <c r="G71" s="42"/>
      <c r="H71" s="4"/>
      <c r="I71" s="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2">
      <c r="A72" s="17"/>
      <c r="B72" s="4"/>
      <c r="C72" s="79"/>
      <c r="D72" s="103" t="s">
        <v>7</v>
      </c>
      <c r="E72" s="178">
        <v>156324362</v>
      </c>
      <c r="F72" s="175">
        <v>1444582</v>
      </c>
      <c r="G72" s="42"/>
      <c r="H72" s="4"/>
      <c r="I72" s="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2">
      <c r="A73" s="17"/>
      <c r="B73" s="4"/>
      <c r="C73" s="46"/>
      <c r="D73" s="103" t="s">
        <v>8</v>
      </c>
      <c r="E73" s="178">
        <v>152790756</v>
      </c>
      <c r="F73" s="175">
        <v>1422098</v>
      </c>
      <c r="G73" s="42"/>
      <c r="H73" s="4"/>
      <c r="I73" s="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">
      <c r="A74" s="17"/>
      <c r="B74" s="16"/>
      <c r="C74" s="46"/>
      <c r="D74" s="103" t="s">
        <v>9</v>
      </c>
      <c r="E74" s="178">
        <v>149602570</v>
      </c>
      <c r="F74" s="175">
        <v>1622073</v>
      </c>
      <c r="G74" s="16"/>
      <c r="H74" s="16"/>
      <c r="I74" s="16"/>
      <c r="J74" s="14"/>
      <c r="K74" s="14"/>
      <c r="W74" s="9"/>
    </row>
    <row r="75" spans="1:23" x14ac:dyDescent="0.2">
      <c r="A75" s="17"/>
      <c r="B75" s="16"/>
      <c r="C75" s="46"/>
      <c r="D75" s="103" t="s">
        <v>10</v>
      </c>
      <c r="E75" s="178">
        <v>147360528</v>
      </c>
      <c r="F75" s="175">
        <v>1521691</v>
      </c>
      <c r="G75" s="16"/>
      <c r="H75" s="16"/>
      <c r="I75" s="16"/>
      <c r="J75" s="14"/>
      <c r="K75" s="14"/>
      <c r="W75" s="9"/>
    </row>
    <row r="76" spans="1:23" ht="12" customHeight="1" x14ac:dyDescent="0.2">
      <c r="A76" s="17"/>
      <c r="B76" s="16"/>
      <c r="C76" s="46"/>
      <c r="D76" s="103" t="s">
        <v>11</v>
      </c>
      <c r="E76" s="178">
        <v>158172473</v>
      </c>
      <c r="F76" s="175">
        <v>1535903</v>
      </c>
      <c r="G76" s="16"/>
      <c r="H76" s="16"/>
      <c r="I76" s="16"/>
      <c r="J76" s="14"/>
      <c r="K76" s="14"/>
      <c r="W76" s="9"/>
    </row>
    <row r="77" spans="1:23" x14ac:dyDescent="0.2">
      <c r="A77" s="17"/>
      <c r="B77" s="16"/>
      <c r="C77" s="46"/>
      <c r="D77" s="103" t="s">
        <v>12</v>
      </c>
      <c r="E77" s="178">
        <v>139787557</v>
      </c>
      <c r="F77" s="175">
        <v>1501422</v>
      </c>
      <c r="G77" s="16"/>
      <c r="H77" s="16"/>
      <c r="I77" s="16"/>
      <c r="J77" s="14"/>
      <c r="K77" s="14"/>
      <c r="W77" s="9"/>
    </row>
    <row r="78" spans="1:23" x14ac:dyDescent="0.2">
      <c r="A78" s="17"/>
      <c r="B78" s="16"/>
      <c r="C78" s="46"/>
      <c r="D78" s="103" t="s">
        <v>13</v>
      </c>
      <c r="E78" s="178">
        <v>141854052</v>
      </c>
      <c r="F78" s="175">
        <v>1498235</v>
      </c>
      <c r="G78" s="16"/>
      <c r="H78" s="16"/>
      <c r="I78" s="16"/>
      <c r="J78" s="14"/>
      <c r="K78" s="14"/>
      <c r="W78" s="9"/>
    </row>
    <row r="79" spans="1:23" ht="13.5" thickBot="1" x14ac:dyDescent="0.25">
      <c r="A79" s="17"/>
      <c r="B79" s="16"/>
      <c r="C79" s="48" t="s">
        <v>67</v>
      </c>
      <c r="D79" s="104"/>
      <c r="E79" s="180">
        <f>SUM(E67:E78)</f>
        <v>1856070577</v>
      </c>
      <c r="F79" s="226">
        <f>SUM(F67:F78)</f>
        <v>19219759</v>
      </c>
      <c r="G79" s="16"/>
      <c r="H79" s="16"/>
      <c r="I79" s="16"/>
      <c r="J79" s="14"/>
      <c r="K79" s="14"/>
      <c r="W79" s="9"/>
    </row>
    <row r="80" spans="1:23" x14ac:dyDescent="0.2">
      <c r="A80" s="17"/>
      <c r="B80" s="16"/>
      <c r="C80" s="51">
        <v>2014</v>
      </c>
      <c r="D80" s="102" t="s">
        <v>2</v>
      </c>
      <c r="E80" s="184">
        <v>133715470</v>
      </c>
      <c r="F80" s="173">
        <v>1536422</v>
      </c>
      <c r="G80" s="16"/>
      <c r="H80" s="16"/>
      <c r="I80" s="16"/>
      <c r="J80" s="14"/>
      <c r="K80" s="14"/>
      <c r="W80" s="9"/>
    </row>
    <row r="81" spans="1:23" x14ac:dyDescent="0.2">
      <c r="A81" s="17"/>
      <c r="B81" s="16"/>
      <c r="C81" s="79"/>
      <c r="D81" s="103" t="s">
        <v>3</v>
      </c>
      <c r="E81" s="178">
        <v>123904681</v>
      </c>
      <c r="F81" s="175">
        <v>1408840</v>
      </c>
      <c r="G81" s="16"/>
      <c r="H81" s="16"/>
      <c r="I81" s="16"/>
      <c r="J81" s="14"/>
      <c r="K81" s="14"/>
      <c r="W81" s="9"/>
    </row>
    <row r="82" spans="1:23" x14ac:dyDescent="0.2">
      <c r="A82" s="17"/>
      <c r="B82" s="16"/>
      <c r="C82" s="79"/>
      <c r="D82" s="103" t="s">
        <v>4</v>
      </c>
      <c r="E82" s="178">
        <v>139092182</v>
      </c>
      <c r="F82" s="175">
        <v>1387097</v>
      </c>
      <c r="G82" s="16"/>
      <c r="H82" s="16"/>
      <c r="I82" s="16"/>
      <c r="J82" s="14"/>
      <c r="K82" s="14"/>
      <c r="W82" s="9"/>
    </row>
    <row r="83" spans="1:23" x14ac:dyDescent="0.2">
      <c r="A83" s="17"/>
      <c r="B83" s="16"/>
      <c r="C83" s="79"/>
      <c r="D83" s="103" t="s">
        <v>5</v>
      </c>
      <c r="E83" s="178">
        <v>126794573</v>
      </c>
      <c r="F83" s="175">
        <v>1392910</v>
      </c>
      <c r="G83" s="16"/>
      <c r="H83" s="16"/>
      <c r="I83" s="16"/>
      <c r="J83" s="14"/>
      <c r="K83" s="14"/>
      <c r="W83" s="9"/>
    </row>
    <row r="84" spans="1:23" x14ac:dyDescent="0.2">
      <c r="A84" s="17"/>
      <c r="B84" s="16"/>
      <c r="C84" s="79"/>
      <c r="D84" s="103" t="s">
        <v>6</v>
      </c>
      <c r="E84" s="178">
        <v>124346454</v>
      </c>
      <c r="F84" s="175">
        <v>1384431</v>
      </c>
      <c r="G84" s="16"/>
      <c r="H84" s="16"/>
      <c r="I84" s="16"/>
      <c r="J84" s="14"/>
      <c r="K84" s="14"/>
      <c r="W84" s="9"/>
    </row>
    <row r="85" spans="1:23" x14ac:dyDescent="0.2">
      <c r="A85" s="17"/>
      <c r="B85" s="16"/>
      <c r="C85" s="79"/>
      <c r="D85" s="103" t="s">
        <v>7</v>
      </c>
      <c r="E85" s="178">
        <v>120927139</v>
      </c>
      <c r="F85" s="175">
        <v>1136962</v>
      </c>
      <c r="G85" s="16"/>
      <c r="H85" s="16"/>
      <c r="I85" s="16"/>
      <c r="J85" s="14"/>
      <c r="K85" s="14"/>
      <c r="W85" s="9"/>
    </row>
    <row r="86" spans="1:23" x14ac:dyDescent="0.2">
      <c r="C86" s="79"/>
      <c r="D86" s="103" t="s">
        <v>8</v>
      </c>
      <c r="E86" s="178">
        <v>119076998</v>
      </c>
      <c r="F86" s="175">
        <v>1189065</v>
      </c>
    </row>
    <row r="87" spans="1:23" x14ac:dyDescent="0.2">
      <c r="C87" s="79"/>
      <c r="D87" s="103" t="s">
        <v>9</v>
      </c>
      <c r="E87" s="178">
        <v>123627955</v>
      </c>
      <c r="F87" s="175">
        <v>1239128</v>
      </c>
    </row>
    <row r="88" spans="1:23" x14ac:dyDescent="0.2">
      <c r="C88" s="79"/>
      <c r="D88" s="103" t="s">
        <v>10</v>
      </c>
      <c r="E88" s="178">
        <v>123108540</v>
      </c>
      <c r="F88" s="175">
        <v>1197524</v>
      </c>
    </row>
    <row r="89" spans="1:23" x14ac:dyDescent="0.2">
      <c r="C89" s="79"/>
      <c r="D89" s="103" t="s">
        <v>11</v>
      </c>
      <c r="E89" s="178">
        <v>114867172</v>
      </c>
      <c r="F89" s="175">
        <v>1138498</v>
      </c>
    </row>
    <row r="90" spans="1:23" x14ac:dyDescent="0.2">
      <c r="C90" s="79"/>
      <c r="D90" s="103" t="s">
        <v>12</v>
      </c>
      <c r="E90" s="178">
        <v>114204343</v>
      </c>
      <c r="F90" s="175">
        <v>1093977</v>
      </c>
    </row>
    <row r="91" spans="1:23" x14ac:dyDescent="0.2">
      <c r="C91" s="79"/>
      <c r="D91" s="103" t="s">
        <v>13</v>
      </c>
      <c r="E91" s="178">
        <v>117323413</v>
      </c>
      <c r="F91" s="175">
        <v>1108440</v>
      </c>
    </row>
    <row r="92" spans="1:23" ht="13.5" thickBot="1" x14ac:dyDescent="0.25">
      <c r="A92" s="17"/>
      <c r="B92" s="16"/>
      <c r="C92" s="48" t="s">
        <v>69</v>
      </c>
      <c r="D92" s="104"/>
      <c r="E92" s="180">
        <f>SUM(E80:E91)</f>
        <v>1480988920</v>
      </c>
      <c r="F92" s="226">
        <f>SUM(F80:F91)</f>
        <v>15213294</v>
      </c>
      <c r="G92" s="16"/>
      <c r="H92" s="16"/>
      <c r="I92" s="16"/>
      <c r="J92" s="14"/>
      <c r="K92" s="14"/>
      <c r="W92" s="9"/>
    </row>
    <row r="93" spans="1:23" x14ac:dyDescent="0.2">
      <c r="A93" s="17"/>
      <c r="B93" s="16"/>
      <c r="C93" s="51">
        <v>2015</v>
      </c>
      <c r="D93" s="102" t="s">
        <v>2</v>
      </c>
      <c r="E93" s="184">
        <v>114578245</v>
      </c>
      <c r="F93" s="173">
        <v>1054480</v>
      </c>
      <c r="G93" s="16"/>
      <c r="H93" s="16"/>
      <c r="I93" s="16"/>
      <c r="J93" s="14"/>
      <c r="K93" s="14"/>
      <c r="W93" s="9"/>
    </row>
    <row r="94" spans="1:23" x14ac:dyDescent="0.2">
      <c r="A94" s="17"/>
      <c r="B94" s="16"/>
      <c r="C94" s="79"/>
      <c r="D94" s="103" t="s">
        <v>3</v>
      </c>
      <c r="E94" s="178">
        <v>102543527</v>
      </c>
      <c r="F94" s="175">
        <v>1003698</v>
      </c>
      <c r="G94" s="16"/>
      <c r="H94" s="16"/>
      <c r="I94" s="16"/>
      <c r="J94" s="14"/>
      <c r="K94" s="14"/>
      <c r="W94" s="9"/>
    </row>
    <row r="95" spans="1:23" x14ac:dyDescent="0.2">
      <c r="A95" s="17"/>
      <c r="B95" s="16"/>
      <c r="C95" s="79"/>
      <c r="D95" s="103" t="s">
        <v>4</v>
      </c>
      <c r="E95" s="178">
        <v>115829985</v>
      </c>
      <c r="F95" s="175">
        <v>1041334</v>
      </c>
      <c r="G95" s="16"/>
      <c r="H95" s="16"/>
      <c r="I95" s="16"/>
      <c r="J95" s="14"/>
      <c r="K95" s="14"/>
      <c r="W95" s="9"/>
    </row>
    <row r="96" spans="1:23" x14ac:dyDescent="0.2">
      <c r="A96" s="17"/>
      <c r="B96" s="16"/>
      <c r="C96" s="79"/>
      <c r="D96" s="103" t="s">
        <v>5</v>
      </c>
      <c r="E96" s="178">
        <v>110296133</v>
      </c>
      <c r="F96" s="175">
        <v>929727</v>
      </c>
      <c r="G96" s="16"/>
      <c r="H96" s="16"/>
      <c r="I96" s="16"/>
      <c r="J96" s="14"/>
      <c r="K96" s="14"/>
      <c r="W96" s="9"/>
    </row>
    <row r="97" spans="1:23" x14ac:dyDescent="0.2">
      <c r="A97" s="17"/>
      <c r="B97" s="16"/>
      <c r="C97" s="79"/>
      <c r="D97" s="103" t="s">
        <v>6</v>
      </c>
      <c r="E97" s="178">
        <v>105472680</v>
      </c>
      <c r="F97" s="175">
        <v>910336</v>
      </c>
      <c r="G97" s="16"/>
      <c r="H97" s="16"/>
      <c r="I97" s="16"/>
      <c r="J97" s="14"/>
      <c r="K97" s="14"/>
      <c r="W97" s="9"/>
    </row>
    <row r="98" spans="1:23" x14ac:dyDescent="0.2">
      <c r="A98" s="17"/>
      <c r="B98" s="16"/>
      <c r="C98" s="79"/>
      <c r="D98" s="103" t="s">
        <v>7</v>
      </c>
      <c r="E98" s="178">
        <v>104086828</v>
      </c>
      <c r="F98" s="175">
        <v>786771</v>
      </c>
      <c r="G98" s="16"/>
      <c r="H98" s="16"/>
      <c r="I98" s="16"/>
      <c r="J98" s="14"/>
      <c r="K98" s="14"/>
      <c r="W98" s="9"/>
    </row>
    <row r="99" spans="1:23" x14ac:dyDescent="0.2">
      <c r="A99" s="17"/>
      <c r="B99" s="16"/>
      <c r="C99" s="79"/>
      <c r="D99" s="103" t="s">
        <v>8</v>
      </c>
      <c r="E99" s="178">
        <v>107970025</v>
      </c>
      <c r="F99" s="175">
        <v>788250</v>
      </c>
      <c r="G99" s="16"/>
      <c r="H99" s="16"/>
      <c r="I99" s="16"/>
      <c r="J99" s="14"/>
      <c r="K99" s="14"/>
      <c r="W99" s="9"/>
    </row>
    <row r="100" spans="1:23" x14ac:dyDescent="0.2">
      <c r="A100" s="17"/>
      <c r="B100" s="16"/>
      <c r="C100" s="79"/>
      <c r="D100" s="103" t="s">
        <v>9</v>
      </c>
      <c r="E100" s="178">
        <v>109501862</v>
      </c>
      <c r="F100" s="175">
        <v>783815</v>
      </c>
      <c r="G100" s="16"/>
      <c r="H100" s="16"/>
      <c r="I100" s="16"/>
      <c r="J100" s="14"/>
      <c r="K100" s="14"/>
      <c r="W100" s="9"/>
    </row>
    <row r="101" spans="1:23" x14ac:dyDescent="0.2">
      <c r="A101" s="17"/>
      <c r="B101" s="16"/>
      <c r="C101" s="79"/>
      <c r="D101" s="103" t="s">
        <v>10</v>
      </c>
      <c r="E101" s="178">
        <v>107756487</v>
      </c>
      <c r="F101" s="175">
        <v>790071</v>
      </c>
      <c r="G101" s="16"/>
      <c r="H101" s="16"/>
      <c r="I101" s="16"/>
      <c r="J101" s="14"/>
      <c r="K101" s="14"/>
      <c r="W101" s="9"/>
    </row>
    <row r="102" spans="1:23" x14ac:dyDescent="0.2">
      <c r="A102" s="17"/>
      <c r="B102" s="16"/>
      <c r="C102" s="79"/>
      <c r="D102" s="103" t="s">
        <v>11</v>
      </c>
      <c r="E102" s="178">
        <v>108938863</v>
      </c>
      <c r="F102" s="175">
        <v>704176</v>
      </c>
      <c r="G102" s="16"/>
      <c r="H102" s="16"/>
      <c r="I102" s="16"/>
      <c r="J102" s="14"/>
      <c r="K102" s="14"/>
      <c r="W102" s="9"/>
    </row>
    <row r="103" spans="1:23" x14ac:dyDescent="0.2">
      <c r="A103" s="17"/>
      <c r="B103" s="16"/>
      <c r="C103" s="79"/>
      <c r="D103" s="103" t="s">
        <v>12</v>
      </c>
      <c r="E103" s="178">
        <v>106759365</v>
      </c>
      <c r="F103" s="175">
        <v>649148</v>
      </c>
      <c r="G103" s="16"/>
      <c r="H103" s="16"/>
      <c r="I103" s="16"/>
      <c r="J103" s="14"/>
      <c r="K103" s="14"/>
      <c r="W103" s="9"/>
    </row>
    <row r="104" spans="1:23" x14ac:dyDescent="0.2">
      <c r="A104" s="17"/>
      <c r="B104" s="16"/>
      <c r="C104" s="79"/>
      <c r="D104" s="103" t="s">
        <v>13</v>
      </c>
      <c r="E104" s="178">
        <v>107580723</v>
      </c>
      <c r="F104" s="175">
        <v>700142</v>
      </c>
      <c r="G104" s="16"/>
      <c r="H104" s="16"/>
      <c r="I104" s="16"/>
      <c r="J104" s="14"/>
      <c r="K104" s="14"/>
      <c r="W104" s="9"/>
    </row>
    <row r="105" spans="1:23" ht="13.5" thickBot="1" x14ac:dyDescent="0.25">
      <c r="A105" s="17"/>
      <c r="B105" s="16"/>
      <c r="C105" s="48" t="s">
        <v>87</v>
      </c>
      <c r="D105" s="104"/>
      <c r="E105" s="180">
        <f>SUM(E93:E104)</f>
        <v>1301314723</v>
      </c>
      <c r="F105" s="226">
        <f>SUM(F93:F104)</f>
        <v>10141948</v>
      </c>
      <c r="G105" s="16"/>
      <c r="H105" s="16"/>
      <c r="I105" s="16"/>
      <c r="J105" s="14"/>
      <c r="K105" s="14"/>
      <c r="W105" s="9"/>
    </row>
    <row r="106" spans="1:23" x14ac:dyDescent="0.2">
      <c r="A106" s="17"/>
      <c r="B106" s="16"/>
      <c r="C106" s="51">
        <v>2016</v>
      </c>
      <c r="D106" s="102" t="s">
        <v>2</v>
      </c>
      <c r="E106" s="184">
        <v>106202840</v>
      </c>
      <c r="F106" s="173">
        <v>663193</v>
      </c>
      <c r="G106" s="16"/>
      <c r="H106" s="16"/>
      <c r="I106" s="16"/>
      <c r="J106" s="14"/>
      <c r="K106" s="14"/>
      <c r="W106" s="9"/>
    </row>
    <row r="107" spans="1:23" x14ac:dyDescent="0.2">
      <c r="A107" s="17"/>
      <c r="B107" s="16"/>
      <c r="C107" s="79"/>
      <c r="D107" s="103" t="s">
        <v>3</v>
      </c>
      <c r="E107" s="178">
        <v>97864810</v>
      </c>
      <c r="F107" s="175">
        <v>595988</v>
      </c>
      <c r="G107" s="16"/>
      <c r="H107" s="16"/>
      <c r="I107" s="16"/>
      <c r="J107" s="14"/>
      <c r="K107" s="14"/>
      <c r="W107" s="9"/>
    </row>
    <row r="108" spans="1:23" x14ac:dyDescent="0.2">
      <c r="A108" s="17"/>
      <c r="B108" s="16"/>
      <c r="C108" s="79"/>
      <c r="D108" s="103" t="s">
        <v>4</v>
      </c>
      <c r="E108" s="178">
        <v>109988620</v>
      </c>
      <c r="F108" s="175">
        <v>636510</v>
      </c>
      <c r="G108" s="16"/>
      <c r="H108" s="16"/>
      <c r="I108" s="16"/>
      <c r="J108" s="14"/>
      <c r="K108" s="14"/>
      <c r="W108" s="9"/>
    </row>
    <row r="109" spans="1:23" x14ac:dyDescent="0.2">
      <c r="A109" s="17"/>
      <c r="B109" s="16"/>
      <c r="C109" s="79"/>
      <c r="D109" s="103" t="s">
        <v>5</v>
      </c>
      <c r="E109" s="178">
        <v>106081070</v>
      </c>
      <c r="F109" s="175">
        <v>536802</v>
      </c>
      <c r="G109" s="16"/>
      <c r="H109" s="16"/>
      <c r="I109" s="16"/>
      <c r="J109" s="14"/>
      <c r="K109" s="14"/>
      <c r="W109" s="9"/>
    </row>
    <row r="110" spans="1:23" x14ac:dyDescent="0.2">
      <c r="A110" s="17"/>
      <c r="B110" s="16"/>
      <c r="C110" s="79"/>
      <c r="D110" s="103" t="s">
        <v>6</v>
      </c>
      <c r="E110" s="178">
        <v>105357298</v>
      </c>
      <c r="F110" s="175">
        <v>529113</v>
      </c>
      <c r="G110" s="16"/>
      <c r="H110" s="16"/>
      <c r="I110" s="16"/>
      <c r="J110" s="14"/>
      <c r="K110" s="14"/>
      <c r="W110" s="9"/>
    </row>
    <row r="111" spans="1:23" x14ac:dyDescent="0.2">
      <c r="A111" s="17"/>
      <c r="B111" s="16"/>
      <c r="C111" s="79"/>
      <c r="D111" s="103" t="s">
        <v>7</v>
      </c>
      <c r="E111" s="178">
        <v>95512922</v>
      </c>
      <c r="F111" s="175">
        <v>485998</v>
      </c>
      <c r="G111" s="16"/>
      <c r="H111" s="16"/>
      <c r="I111" s="16"/>
      <c r="J111" s="14"/>
      <c r="K111" s="14"/>
      <c r="W111" s="9"/>
    </row>
    <row r="112" spans="1:23" x14ac:dyDescent="0.2">
      <c r="A112" s="17"/>
      <c r="B112" s="16"/>
      <c r="C112" s="79"/>
      <c r="D112" s="103" t="s">
        <v>8</v>
      </c>
      <c r="E112" s="178">
        <v>98987384</v>
      </c>
      <c r="F112" s="175">
        <v>518219</v>
      </c>
      <c r="G112" s="16"/>
      <c r="H112" s="16"/>
      <c r="I112" s="16"/>
      <c r="J112" s="14"/>
      <c r="K112" s="14"/>
      <c r="W112" s="9"/>
    </row>
    <row r="113" spans="1:23" x14ac:dyDescent="0.2">
      <c r="A113" s="17"/>
      <c r="B113" s="16"/>
      <c r="C113" s="79"/>
      <c r="D113" s="103" t="s">
        <v>9</v>
      </c>
      <c r="E113" s="178">
        <v>96774885</v>
      </c>
      <c r="F113" s="175">
        <v>478511</v>
      </c>
      <c r="G113" s="16"/>
      <c r="H113" s="16"/>
      <c r="I113" s="16"/>
      <c r="J113" s="14"/>
      <c r="K113" s="14"/>
      <c r="W113" s="9"/>
    </row>
    <row r="114" spans="1:23" x14ac:dyDescent="0.2">
      <c r="A114" s="17"/>
      <c r="B114" s="16"/>
      <c r="C114" s="79"/>
      <c r="D114" s="103" t="s">
        <v>10</v>
      </c>
      <c r="E114" s="178">
        <v>97936541</v>
      </c>
      <c r="F114" s="175">
        <v>543481</v>
      </c>
      <c r="G114" s="16"/>
      <c r="H114" s="16"/>
      <c r="I114" s="16"/>
      <c r="J114" s="14"/>
      <c r="K114" s="14"/>
      <c r="W114" s="9"/>
    </row>
    <row r="115" spans="1:23" x14ac:dyDescent="0.2">
      <c r="A115" s="17"/>
      <c r="B115" s="16"/>
      <c r="C115" s="79"/>
      <c r="D115" s="103" t="s">
        <v>11</v>
      </c>
      <c r="E115" s="178">
        <v>107728907</v>
      </c>
      <c r="F115" s="175">
        <v>567276</v>
      </c>
      <c r="G115" s="16"/>
      <c r="H115" s="16"/>
      <c r="I115" s="16"/>
      <c r="J115" s="14"/>
      <c r="K115" s="14"/>
      <c r="W115" s="9"/>
    </row>
    <row r="116" spans="1:23" x14ac:dyDescent="0.2">
      <c r="A116" s="17"/>
      <c r="B116" s="16"/>
      <c r="C116" s="79"/>
      <c r="D116" s="103" t="s">
        <v>12</v>
      </c>
      <c r="E116" s="178">
        <v>103908770</v>
      </c>
      <c r="F116" s="175">
        <v>506480</v>
      </c>
      <c r="G116" s="16"/>
      <c r="H116" s="16"/>
      <c r="I116" s="16"/>
      <c r="J116" s="14"/>
      <c r="K116" s="14"/>
      <c r="W116" s="9"/>
    </row>
    <row r="117" spans="1:23" x14ac:dyDescent="0.2">
      <c r="A117" s="17"/>
      <c r="B117" s="16"/>
      <c r="C117" s="79"/>
      <c r="D117" s="103" t="s">
        <v>13</v>
      </c>
      <c r="E117" s="178">
        <v>103980893</v>
      </c>
      <c r="F117" s="175">
        <v>518889</v>
      </c>
      <c r="G117" s="16"/>
      <c r="H117" s="16"/>
      <c r="I117" s="16"/>
      <c r="J117" s="14"/>
      <c r="K117" s="14"/>
      <c r="W117" s="9"/>
    </row>
    <row r="118" spans="1:23" ht="13.5" thickBot="1" x14ac:dyDescent="0.25">
      <c r="A118" s="17"/>
      <c r="B118" s="16"/>
      <c r="C118" s="82" t="s">
        <v>88</v>
      </c>
      <c r="D118" s="104"/>
      <c r="E118" s="180">
        <f>SUM(E106:E117)</f>
        <v>1230324940</v>
      </c>
      <c r="F118" s="226">
        <f>SUM(F106:F117)</f>
        <v>6580460</v>
      </c>
      <c r="G118" s="16"/>
      <c r="H118" s="16"/>
      <c r="I118" s="16"/>
      <c r="J118" s="14"/>
      <c r="K118" s="14"/>
      <c r="W118" s="9"/>
    </row>
    <row r="119" spans="1:23" x14ac:dyDescent="0.2">
      <c r="A119" s="17"/>
      <c r="B119" s="16"/>
      <c r="C119" s="51">
        <v>2017</v>
      </c>
      <c r="D119" s="102" t="s">
        <v>2</v>
      </c>
      <c r="E119" s="184">
        <v>105655823</v>
      </c>
      <c r="F119" s="173">
        <v>348419</v>
      </c>
      <c r="G119" s="16"/>
      <c r="H119" s="16"/>
      <c r="I119" s="16"/>
      <c r="J119" s="14"/>
      <c r="K119" s="14"/>
      <c r="W119" s="9"/>
    </row>
    <row r="120" spans="1:23" x14ac:dyDescent="0.2">
      <c r="A120" s="17"/>
      <c r="B120" s="16"/>
      <c r="C120" s="79"/>
      <c r="D120" s="103" t="s">
        <v>3</v>
      </c>
      <c r="E120" s="178">
        <v>90037407</v>
      </c>
      <c r="F120" s="175">
        <v>309072</v>
      </c>
      <c r="G120" s="16"/>
      <c r="H120" s="16"/>
      <c r="I120" s="16"/>
      <c r="J120" s="14"/>
      <c r="K120" s="14"/>
      <c r="W120" s="9"/>
    </row>
    <row r="121" spans="1:23" x14ac:dyDescent="0.2">
      <c r="A121" s="17"/>
      <c r="B121" s="16"/>
      <c r="C121" s="79"/>
      <c r="D121" s="103" t="s">
        <v>4</v>
      </c>
      <c r="E121" s="178">
        <v>105244961</v>
      </c>
      <c r="F121" s="175">
        <v>286369</v>
      </c>
      <c r="G121" s="16"/>
      <c r="H121" s="16"/>
      <c r="I121" s="16"/>
      <c r="J121" s="14"/>
      <c r="K121" s="14"/>
      <c r="W121" s="9"/>
    </row>
    <row r="122" spans="1:23" x14ac:dyDescent="0.2">
      <c r="A122" s="17"/>
      <c r="B122" s="16"/>
      <c r="C122" s="79"/>
      <c r="D122" s="103" t="s">
        <v>5</v>
      </c>
      <c r="E122" s="178">
        <v>97378081</v>
      </c>
      <c r="F122" s="175">
        <v>254055</v>
      </c>
      <c r="G122" s="16"/>
      <c r="H122" s="16"/>
      <c r="I122" s="16"/>
      <c r="J122" s="14"/>
      <c r="K122" s="14"/>
      <c r="W122" s="9"/>
    </row>
    <row r="123" spans="1:23" x14ac:dyDescent="0.2">
      <c r="A123" s="17"/>
      <c r="B123" s="16"/>
      <c r="C123" s="79"/>
      <c r="D123" s="103" t="s">
        <v>6</v>
      </c>
      <c r="E123" s="178">
        <v>105797552</v>
      </c>
      <c r="F123" s="175">
        <v>244185</v>
      </c>
      <c r="G123" s="16"/>
      <c r="H123" s="16"/>
      <c r="I123" s="16"/>
      <c r="J123" s="14"/>
      <c r="K123" s="14"/>
      <c r="W123" s="9"/>
    </row>
    <row r="124" spans="1:23" x14ac:dyDescent="0.2">
      <c r="A124" s="17"/>
      <c r="B124" s="16"/>
      <c r="C124" s="79"/>
      <c r="D124" s="103" t="s">
        <v>7</v>
      </c>
      <c r="E124" s="178">
        <v>99244974</v>
      </c>
      <c r="F124" s="175">
        <v>53180</v>
      </c>
      <c r="G124" s="16"/>
      <c r="H124" s="16"/>
      <c r="I124" s="16"/>
      <c r="J124" s="14"/>
      <c r="K124" s="14"/>
      <c r="W124" s="9"/>
    </row>
    <row r="125" spans="1:23" x14ac:dyDescent="0.2">
      <c r="A125" s="17"/>
      <c r="B125" s="16"/>
      <c r="C125" s="79"/>
      <c r="D125" s="103" t="s">
        <v>8</v>
      </c>
      <c r="E125" s="178">
        <v>94904873</v>
      </c>
      <c r="F125" s="175">
        <v>47862</v>
      </c>
      <c r="G125" s="16"/>
      <c r="H125" s="16"/>
      <c r="I125" s="16"/>
      <c r="J125" s="14"/>
      <c r="K125" s="14"/>
      <c r="W125" s="9"/>
    </row>
    <row r="126" spans="1:23" x14ac:dyDescent="0.2">
      <c r="A126" s="17"/>
      <c r="B126" s="16"/>
      <c r="C126" s="79"/>
      <c r="D126" s="103" t="s">
        <v>9</v>
      </c>
      <c r="E126" s="178">
        <v>96133747</v>
      </c>
      <c r="F126" s="175">
        <v>43076</v>
      </c>
      <c r="G126" s="16"/>
      <c r="H126" s="16"/>
      <c r="I126" s="16"/>
      <c r="J126" s="14"/>
      <c r="K126" s="14"/>
      <c r="W126" s="9"/>
    </row>
    <row r="127" spans="1:23" x14ac:dyDescent="0.2">
      <c r="A127" s="17"/>
      <c r="B127" s="16"/>
      <c r="C127" s="79"/>
      <c r="D127" s="103" t="s">
        <v>10</v>
      </c>
      <c r="E127" s="178">
        <v>94297173</v>
      </c>
      <c r="F127" s="175">
        <v>38768</v>
      </c>
      <c r="G127" s="16"/>
      <c r="H127" s="16"/>
      <c r="I127" s="16"/>
      <c r="J127" s="14"/>
      <c r="K127" s="14"/>
      <c r="W127" s="9"/>
    </row>
    <row r="128" spans="1:23" x14ac:dyDescent="0.2">
      <c r="A128" s="17"/>
      <c r="B128" s="16"/>
      <c r="C128" s="79"/>
      <c r="D128" s="103" t="s">
        <v>11</v>
      </c>
      <c r="E128" s="178">
        <v>103267536</v>
      </c>
      <c r="F128" s="175">
        <v>31014</v>
      </c>
      <c r="G128" s="16"/>
      <c r="H128" s="16"/>
      <c r="I128" s="16"/>
      <c r="J128" s="14"/>
      <c r="K128" s="14"/>
      <c r="W128" s="9"/>
    </row>
    <row r="129" spans="1:23" x14ac:dyDescent="0.2">
      <c r="A129" s="17"/>
      <c r="B129" s="16"/>
      <c r="C129" s="79"/>
      <c r="D129" s="103" t="s">
        <v>12</v>
      </c>
      <c r="E129" s="178">
        <v>106051058</v>
      </c>
      <c r="F129" s="175">
        <v>27913</v>
      </c>
      <c r="G129" s="16"/>
      <c r="H129" s="16"/>
      <c r="I129" s="16"/>
      <c r="J129" s="14"/>
      <c r="K129" s="14"/>
      <c r="W129" s="9"/>
    </row>
    <row r="130" spans="1:23" x14ac:dyDescent="0.2">
      <c r="A130" s="17"/>
      <c r="B130" s="16"/>
      <c r="C130" s="79"/>
      <c r="D130" s="103" t="s">
        <v>13</v>
      </c>
      <c r="E130" s="178">
        <v>111665814</v>
      </c>
      <c r="F130" s="175">
        <v>25122</v>
      </c>
      <c r="G130" s="16"/>
      <c r="H130" s="16"/>
      <c r="I130" s="16"/>
      <c r="J130" s="14"/>
      <c r="K130" s="14"/>
      <c r="W130" s="9"/>
    </row>
    <row r="131" spans="1:23" ht="13.5" thickBot="1" x14ac:dyDescent="0.25">
      <c r="A131" s="17"/>
      <c r="B131" s="16"/>
      <c r="C131" s="82" t="s">
        <v>89</v>
      </c>
      <c r="D131" s="104"/>
      <c r="E131" s="180">
        <f>SUM(E119:E130)</f>
        <v>1209678999</v>
      </c>
      <c r="F131" s="226">
        <f>SUM(F119:F130)</f>
        <v>1709035</v>
      </c>
      <c r="G131" s="16"/>
      <c r="H131" s="16"/>
      <c r="I131" s="16"/>
      <c r="J131" s="14"/>
      <c r="K131" s="14"/>
      <c r="W131" s="9"/>
    </row>
    <row r="132" spans="1:23" x14ac:dyDescent="0.2">
      <c r="A132" s="17"/>
      <c r="B132" s="16"/>
      <c r="C132" s="51">
        <v>2018</v>
      </c>
      <c r="D132" s="102" t="s">
        <v>2</v>
      </c>
      <c r="E132" s="184">
        <v>106420138</v>
      </c>
      <c r="F132" s="173">
        <v>22610</v>
      </c>
      <c r="G132" s="16"/>
      <c r="H132" s="16"/>
      <c r="I132" s="16"/>
      <c r="J132" s="14"/>
      <c r="K132" s="14"/>
      <c r="W132" s="9"/>
    </row>
    <row r="133" spans="1:23" x14ac:dyDescent="0.2">
      <c r="A133" s="17"/>
      <c r="B133" s="16"/>
      <c r="C133" s="79"/>
      <c r="D133" s="103" t="s">
        <v>3</v>
      </c>
      <c r="E133" s="178">
        <v>98533034</v>
      </c>
      <c r="F133" s="175">
        <v>21480</v>
      </c>
      <c r="G133" s="16"/>
      <c r="H133" s="16"/>
      <c r="I133" s="16"/>
      <c r="J133" s="14"/>
      <c r="K133" s="14"/>
      <c r="W133" s="9"/>
    </row>
    <row r="134" spans="1:23" x14ac:dyDescent="0.2">
      <c r="A134" s="17"/>
      <c r="B134" s="16"/>
      <c r="C134" s="79"/>
      <c r="D134" s="103" t="s">
        <v>4</v>
      </c>
      <c r="E134" s="178">
        <v>97394456</v>
      </c>
      <c r="F134" s="175">
        <v>19547</v>
      </c>
      <c r="G134" s="16"/>
      <c r="H134" s="16"/>
      <c r="I134" s="16"/>
      <c r="J134" s="14"/>
      <c r="K134" s="14"/>
      <c r="W134" s="9"/>
    </row>
    <row r="135" spans="1:23" x14ac:dyDescent="0.2">
      <c r="A135" s="17"/>
      <c r="B135" s="16"/>
      <c r="C135" s="79"/>
      <c r="D135" s="103" t="s">
        <v>5</v>
      </c>
      <c r="E135" s="178">
        <v>83318684</v>
      </c>
      <c r="F135" s="175">
        <v>15638</v>
      </c>
      <c r="G135" s="16"/>
      <c r="H135" s="16"/>
      <c r="I135" s="16"/>
      <c r="J135" s="14"/>
      <c r="K135" s="14"/>
      <c r="W135" s="9"/>
    </row>
    <row r="136" spans="1:23" x14ac:dyDescent="0.2">
      <c r="A136" s="17"/>
      <c r="B136" s="16"/>
      <c r="C136" s="79"/>
      <c r="D136" s="103" t="s">
        <v>6</v>
      </c>
      <c r="E136" s="178">
        <v>95761874</v>
      </c>
      <c r="F136" s="175">
        <v>10947</v>
      </c>
      <c r="G136" s="16"/>
      <c r="H136" s="16"/>
      <c r="I136" s="16"/>
      <c r="J136" s="14"/>
      <c r="K136" s="14"/>
      <c r="W136" s="9"/>
    </row>
    <row r="137" spans="1:23" x14ac:dyDescent="0.2">
      <c r="A137" s="17"/>
      <c r="B137" s="16"/>
      <c r="C137" s="79"/>
      <c r="D137" s="103" t="s">
        <v>7</v>
      </c>
      <c r="E137" s="178">
        <v>98844876</v>
      </c>
      <c r="F137" s="175">
        <v>9962</v>
      </c>
      <c r="G137" s="16"/>
      <c r="H137" s="16"/>
      <c r="I137" s="16"/>
      <c r="J137" s="14"/>
      <c r="K137" s="14"/>
      <c r="W137" s="9"/>
    </row>
    <row r="138" spans="1:23" x14ac:dyDescent="0.2">
      <c r="A138" s="17"/>
      <c r="B138" s="16"/>
      <c r="C138" s="79"/>
      <c r="D138" s="103" t="s">
        <v>8</v>
      </c>
      <c r="E138" s="178">
        <v>92371695</v>
      </c>
      <c r="F138" s="175">
        <v>7970</v>
      </c>
      <c r="G138" s="16"/>
      <c r="H138" s="16"/>
      <c r="I138" s="16"/>
      <c r="J138" s="14"/>
      <c r="K138" s="14"/>
      <c r="W138" s="9"/>
    </row>
    <row r="139" spans="1:23" x14ac:dyDescent="0.2">
      <c r="A139" s="17"/>
      <c r="B139" s="16"/>
      <c r="C139" s="79"/>
      <c r="D139" s="103" t="s">
        <v>9</v>
      </c>
      <c r="E139" s="178">
        <v>88722333</v>
      </c>
      <c r="F139" s="175">
        <v>5579</v>
      </c>
      <c r="G139" s="16"/>
      <c r="H139" s="16"/>
      <c r="I139" s="16"/>
      <c r="J139" s="14"/>
      <c r="K139" s="14"/>
      <c r="W139" s="9"/>
    </row>
    <row r="140" spans="1:23" x14ac:dyDescent="0.2">
      <c r="A140" s="17"/>
      <c r="B140" s="16"/>
      <c r="C140" s="79"/>
      <c r="D140" s="103" t="s">
        <v>10</v>
      </c>
      <c r="E140" s="178">
        <v>81797114</v>
      </c>
      <c r="F140" s="175">
        <v>5077</v>
      </c>
      <c r="G140" s="16"/>
      <c r="H140" s="16"/>
      <c r="I140" s="16"/>
      <c r="J140" s="14"/>
      <c r="K140" s="14"/>
      <c r="W140" s="9"/>
    </row>
    <row r="141" spans="1:23" x14ac:dyDescent="0.2">
      <c r="A141" s="17"/>
      <c r="B141" s="16"/>
      <c r="C141" s="79"/>
      <c r="D141" s="103" t="s">
        <v>11</v>
      </c>
      <c r="E141" s="178">
        <v>81808790</v>
      </c>
      <c r="F141" s="175">
        <v>4062</v>
      </c>
      <c r="G141" s="55"/>
      <c r="H141" s="16"/>
      <c r="I141" s="16"/>
      <c r="J141" s="14"/>
      <c r="K141" s="14"/>
      <c r="W141" s="9"/>
    </row>
    <row r="142" spans="1:23" x14ac:dyDescent="0.2">
      <c r="A142" s="17"/>
      <c r="B142" s="16"/>
      <c r="C142" s="79"/>
      <c r="D142" s="103" t="s">
        <v>12</v>
      </c>
      <c r="E142" s="178">
        <v>78984229</v>
      </c>
      <c r="F142" s="175">
        <v>2843</v>
      </c>
      <c r="G142" s="55"/>
      <c r="H142" s="16"/>
      <c r="I142" s="16"/>
      <c r="J142" s="14"/>
      <c r="K142" s="14"/>
      <c r="W142" s="9"/>
    </row>
    <row r="143" spans="1:23" x14ac:dyDescent="0.2">
      <c r="A143" s="17"/>
      <c r="B143" s="16"/>
      <c r="C143" s="79"/>
      <c r="D143" s="103" t="s">
        <v>13</v>
      </c>
      <c r="E143" s="178">
        <v>82618450</v>
      </c>
      <c r="F143" s="175">
        <v>2587</v>
      </c>
      <c r="G143" s="55"/>
      <c r="H143" s="16"/>
      <c r="I143" s="16"/>
      <c r="J143" s="14"/>
      <c r="K143" s="14"/>
      <c r="W143" s="9"/>
    </row>
    <row r="144" spans="1:23" ht="13.5" thickBot="1" x14ac:dyDescent="0.25">
      <c r="A144" s="17"/>
      <c r="B144" s="16"/>
      <c r="C144" s="82" t="s">
        <v>95</v>
      </c>
      <c r="D144" s="104"/>
      <c r="E144" s="180">
        <f>SUM(E132:E143)</f>
        <v>1086575673</v>
      </c>
      <c r="F144" s="226">
        <f>SUM(F132:F143)</f>
        <v>128302</v>
      </c>
      <c r="G144" s="16"/>
      <c r="H144" s="16"/>
      <c r="I144" s="16"/>
      <c r="J144" s="14"/>
      <c r="K144" s="14"/>
      <c r="W144" s="9"/>
    </row>
    <row r="145" spans="1:23" x14ac:dyDescent="0.2">
      <c r="A145" s="17"/>
      <c r="B145" s="16"/>
      <c r="C145" s="51">
        <v>2019</v>
      </c>
      <c r="D145" s="102" t="s">
        <v>2</v>
      </c>
      <c r="E145" s="184">
        <v>95813195</v>
      </c>
      <c r="F145" s="173">
        <v>2945</v>
      </c>
      <c r="G145" s="16"/>
      <c r="H145" s="16"/>
      <c r="I145" s="16"/>
      <c r="J145" s="14"/>
      <c r="K145" s="14"/>
      <c r="W145" s="9"/>
    </row>
    <row r="146" spans="1:23" x14ac:dyDescent="0.2">
      <c r="A146" s="17"/>
      <c r="B146" s="16"/>
      <c r="C146" s="79"/>
      <c r="D146" s="103" t="s">
        <v>3</v>
      </c>
      <c r="E146" s="178">
        <v>80493725</v>
      </c>
      <c r="F146" s="175">
        <v>3650</v>
      </c>
      <c r="G146" s="16"/>
      <c r="H146" s="16"/>
      <c r="I146" s="16"/>
      <c r="J146" s="14"/>
      <c r="K146" s="14"/>
      <c r="W146" s="9"/>
    </row>
    <row r="147" spans="1:23" x14ac:dyDescent="0.2">
      <c r="A147" s="17"/>
      <c r="B147" s="16"/>
      <c r="C147" s="79"/>
      <c r="D147" s="103" t="s">
        <v>4</v>
      </c>
      <c r="E147" s="178">
        <v>97607959</v>
      </c>
      <c r="F147" s="175">
        <v>3281</v>
      </c>
      <c r="G147" s="16"/>
      <c r="H147" s="16"/>
      <c r="I147" s="16"/>
      <c r="J147" s="14"/>
      <c r="K147" s="14"/>
      <c r="W147" s="9"/>
    </row>
    <row r="148" spans="1:23" x14ac:dyDescent="0.2">
      <c r="A148" s="17"/>
      <c r="B148" s="16"/>
      <c r="C148" s="79"/>
      <c r="D148" s="103" t="s">
        <v>5</v>
      </c>
      <c r="E148" s="178">
        <v>104744540</v>
      </c>
      <c r="F148" s="175">
        <v>3239</v>
      </c>
      <c r="G148" s="16"/>
      <c r="H148" s="16"/>
      <c r="I148" s="16"/>
      <c r="J148" s="14"/>
      <c r="K148" s="14"/>
      <c r="W148" s="9"/>
    </row>
    <row r="149" spans="1:23" x14ac:dyDescent="0.2">
      <c r="A149" s="17"/>
      <c r="B149" s="16"/>
      <c r="C149" s="79"/>
      <c r="D149" s="103" t="s">
        <v>6</v>
      </c>
      <c r="E149" s="178">
        <v>98698930</v>
      </c>
      <c r="F149" s="175">
        <v>4015</v>
      </c>
      <c r="G149" s="16"/>
      <c r="H149" s="16"/>
      <c r="I149" s="16"/>
      <c r="J149" s="14"/>
      <c r="K149" s="14"/>
      <c r="W149" s="9"/>
    </row>
    <row r="150" spans="1:23" x14ac:dyDescent="0.2">
      <c r="A150" s="17"/>
      <c r="B150" s="16"/>
      <c r="C150" s="79"/>
      <c r="D150" s="103" t="s">
        <v>7</v>
      </c>
      <c r="E150" s="178">
        <v>93093585</v>
      </c>
      <c r="F150" s="175">
        <v>3609</v>
      </c>
      <c r="G150" s="16"/>
      <c r="H150" s="16"/>
      <c r="I150" s="16"/>
      <c r="J150" s="14"/>
      <c r="K150" s="14"/>
      <c r="W150" s="9"/>
    </row>
    <row r="151" spans="1:23" x14ac:dyDescent="0.2">
      <c r="A151" s="17"/>
      <c r="B151" s="16"/>
      <c r="C151" s="79"/>
      <c r="D151" s="103" t="s">
        <v>8</v>
      </c>
      <c r="E151" s="178">
        <v>99378082</v>
      </c>
      <c r="F151" s="175">
        <v>3723</v>
      </c>
      <c r="G151" s="16"/>
      <c r="H151" s="16"/>
      <c r="I151" s="16"/>
      <c r="J151" s="14"/>
      <c r="K151" s="14"/>
      <c r="W151" s="9"/>
    </row>
    <row r="152" spans="1:23" x14ac:dyDescent="0.2">
      <c r="A152" s="17"/>
      <c r="B152" s="16"/>
      <c r="C152" s="79"/>
      <c r="D152" s="103" t="s">
        <v>9</v>
      </c>
      <c r="E152" s="178">
        <v>99788842</v>
      </c>
      <c r="F152" s="175">
        <v>3524</v>
      </c>
      <c r="G152" s="16"/>
      <c r="H152" s="16"/>
      <c r="I152" s="16"/>
      <c r="J152" s="14"/>
      <c r="K152" s="14"/>
      <c r="W152" s="9"/>
    </row>
    <row r="153" spans="1:23" x14ac:dyDescent="0.2">
      <c r="A153" s="17"/>
      <c r="B153" s="16"/>
      <c r="C153" s="79"/>
      <c r="D153" s="103" t="s">
        <v>10</v>
      </c>
      <c r="E153" s="178">
        <v>89856498</v>
      </c>
      <c r="F153" s="175">
        <v>3420</v>
      </c>
      <c r="G153" s="16"/>
      <c r="H153" s="16"/>
      <c r="I153" s="16"/>
      <c r="J153" s="14"/>
      <c r="K153" s="14"/>
      <c r="W153" s="9"/>
    </row>
    <row r="154" spans="1:23" x14ac:dyDescent="0.2">
      <c r="A154" s="17"/>
      <c r="B154" s="16"/>
      <c r="C154" s="79"/>
      <c r="D154" s="103" t="s">
        <v>11</v>
      </c>
      <c r="E154" s="178">
        <v>105748097</v>
      </c>
      <c r="F154" s="175">
        <v>3621</v>
      </c>
      <c r="G154" s="16"/>
      <c r="H154" s="16"/>
      <c r="I154" s="16"/>
      <c r="J154" s="14"/>
      <c r="K154" s="14"/>
      <c r="W154" s="9"/>
    </row>
    <row r="155" spans="1:23" x14ac:dyDescent="0.2">
      <c r="A155" s="17"/>
      <c r="B155" s="16"/>
      <c r="C155" s="79"/>
      <c r="D155" s="103" t="s">
        <v>12</v>
      </c>
      <c r="E155" s="178">
        <v>84167052</v>
      </c>
      <c r="F155" s="175">
        <v>3145</v>
      </c>
      <c r="G155" s="16"/>
      <c r="H155" s="16"/>
      <c r="I155" s="16"/>
      <c r="J155" s="14"/>
      <c r="K155" s="14"/>
      <c r="W155" s="9"/>
    </row>
    <row r="156" spans="1:23" x14ac:dyDescent="0.2">
      <c r="A156" s="17"/>
      <c r="B156" s="16"/>
      <c r="C156" s="79"/>
      <c r="D156" s="103" t="s">
        <v>13</v>
      </c>
      <c r="E156" s="178">
        <v>96969585</v>
      </c>
      <c r="F156" s="175">
        <v>2907</v>
      </c>
      <c r="G156" s="16"/>
      <c r="H156" s="16"/>
      <c r="I156" s="16"/>
      <c r="J156" s="14"/>
      <c r="K156" s="14"/>
      <c r="W156" s="9"/>
    </row>
    <row r="157" spans="1:23" ht="13.5" thickBot="1" x14ac:dyDescent="0.25">
      <c r="A157" s="17"/>
      <c r="B157" s="16"/>
      <c r="C157" s="82" t="s">
        <v>96</v>
      </c>
      <c r="D157" s="104"/>
      <c r="E157" s="180">
        <f>SUM(E145:E156)</f>
        <v>1146360090</v>
      </c>
      <c r="F157" s="226">
        <f>SUM(F145:F156)</f>
        <v>41079</v>
      </c>
      <c r="G157" s="16"/>
      <c r="H157" s="16"/>
      <c r="I157" s="16"/>
      <c r="J157" s="14"/>
      <c r="K157" s="14"/>
      <c r="W157" s="9"/>
    </row>
    <row r="158" spans="1:23" x14ac:dyDescent="0.2">
      <c r="A158" s="17"/>
      <c r="B158" s="16"/>
      <c r="C158" s="51">
        <v>2020</v>
      </c>
      <c r="D158" s="102" t="s">
        <v>2</v>
      </c>
      <c r="E158" s="184">
        <v>93631584</v>
      </c>
      <c r="F158" s="173">
        <v>3145</v>
      </c>
      <c r="G158" s="16"/>
      <c r="H158" s="16"/>
      <c r="I158" s="16"/>
      <c r="J158" s="14"/>
      <c r="K158" s="14"/>
      <c r="W158" s="9"/>
    </row>
    <row r="159" spans="1:23" x14ac:dyDescent="0.2">
      <c r="A159" s="17"/>
      <c r="B159" s="16"/>
      <c r="C159" s="79"/>
      <c r="D159" s="103" t="s">
        <v>3</v>
      </c>
      <c r="E159" s="178">
        <v>109507278</v>
      </c>
      <c r="F159" s="175">
        <v>4349</v>
      </c>
      <c r="G159" s="16"/>
      <c r="H159" s="16"/>
      <c r="I159" s="16"/>
      <c r="J159" s="14"/>
      <c r="K159" s="14"/>
      <c r="W159" s="9"/>
    </row>
    <row r="160" spans="1:23" x14ac:dyDescent="0.2">
      <c r="A160" s="17"/>
      <c r="B160" s="16"/>
      <c r="C160" s="79"/>
      <c r="D160" s="103" t="s">
        <v>4</v>
      </c>
      <c r="E160" s="178">
        <v>91890803</v>
      </c>
      <c r="F160" s="175">
        <v>1595</v>
      </c>
      <c r="G160" s="16"/>
      <c r="H160" s="16"/>
      <c r="I160" s="16"/>
      <c r="J160" s="14"/>
      <c r="K160" s="14"/>
      <c r="W160" s="9"/>
    </row>
    <row r="161" spans="1:23" x14ac:dyDescent="0.2">
      <c r="A161" s="17"/>
      <c r="B161" s="16"/>
      <c r="C161" s="79"/>
      <c r="D161" s="103" t="s">
        <v>5</v>
      </c>
      <c r="E161" s="178">
        <v>80650667</v>
      </c>
      <c r="F161" s="175"/>
      <c r="G161" s="16"/>
      <c r="H161" s="16"/>
      <c r="I161" s="16"/>
      <c r="J161" s="14"/>
      <c r="K161" s="14"/>
      <c r="W161" s="9"/>
    </row>
    <row r="162" spans="1:23" x14ac:dyDescent="0.2">
      <c r="A162" s="17"/>
      <c r="B162" s="16"/>
      <c r="C162" s="79"/>
      <c r="D162" s="103" t="s">
        <v>6</v>
      </c>
      <c r="E162" s="178">
        <v>84098421</v>
      </c>
      <c r="F162" s="175"/>
      <c r="G162" s="16"/>
      <c r="H162" s="16"/>
      <c r="I162" s="16"/>
      <c r="J162" s="14"/>
      <c r="K162" s="14"/>
      <c r="W162" s="9"/>
    </row>
    <row r="163" spans="1:23" x14ac:dyDescent="0.2">
      <c r="A163" s="17"/>
      <c r="B163" s="16"/>
      <c r="C163" s="79"/>
      <c r="D163" s="103" t="s">
        <v>7</v>
      </c>
      <c r="E163" s="178">
        <v>82413967</v>
      </c>
      <c r="F163" s="175"/>
      <c r="G163" s="16"/>
      <c r="H163" s="16"/>
      <c r="I163" s="16"/>
      <c r="J163" s="14"/>
      <c r="K163" s="14"/>
      <c r="W163" s="9"/>
    </row>
    <row r="164" spans="1:23" x14ac:dyDescent="0.2">
      <c r="A164" s="17"/>
      <c r="B164" s="16"/>
      <c r="C164" s="79"/>
      <c r="D164" s="103" t="s">
        <v>8</v>
      </c>
      <c r="E164" s="178">
        <v>84474213</v>
      </c>
      <c r="F164" s="175"/>
      <c r="G164" s="16"/>
      <c r="H164" s="16"/>
      <c r="I164" s="16"/>
      <c r="J164" s="14"/>
      <c r="K164" s="14"/>
      <c r="W164" s="9"/>
    </row>
    <row r="165" spans="1:23" x14ac:dyDescent="0.2">
      <c r="A165" s="17"/>
      <c r="B165" s="16"/>
      <c r="C165" s="79"/>
      <c r="D165" s="103" t="s">
        <v>9</v>
      </c>
      <c r="E165" s="178">
        <v>85537053</v>
      </c>
      <c r="F165" s="175"/>
      <c r="G165" s="16"/>
      <c r="H165" s="16"/>
      <c r="I165" s="16"/>
      <c r="J165" s="14"/>
      <c r="K165" s="14"/>
      <c r="W165" s="9"/>
    </row>
    <row r="166" spans="1:23" x14ac:dyDescent="0.2">
      <c r="A166" s="17"/>
      <c r="B166" s="16"/>
      <c r="C166" s="79"/>
      <c r="D166" s="103" t="s">
        <v>10</v>
      </c>
      <c r="E166" s="178">
        <v>85601166</v>
      </c>
      <c r="F166" s="175"/>
      <c r="G166" s="16"/>
      <c r="H166" s="16"/>
      <c r="I166" s="16"/>
      <c r="J166" s="14"/>
      <c r="K166" s="14"/>
      <c r="W166" s="9"/>
    </row>
    <row r="167" spans="1:23" x14ac:dyDescent="0.2">
      <c r="A167" s="17"/>
      <c r="B167" s="16"/>
      <c r="C167" s="79"/>
      <c r="D167" s="103" t="s">
        <v>11</v>
      </c>
      <c r="E167" s="178">
        <v>87458969</v>
      </c>
      <c r="F167" s="175"/>
      <c r="G167" s="16"/>
      <c r="H167" s="16"/>
      <c r="I167" s="16"/>
      <c r="J167" s="14"/>
      <c r="K167" s="14"/>
      <c r="W167" s="9"/>
    </row>
    <row r="168" spans="1:23" x14ac:dyDescent="0.2">
      <c r="A168" s="17"/>
      <c r="B168" s="16"/>
      <c r="C168" s="79"/>
      <c r="D168" s="103" t="s">
        <v>12</v>
      </c>
      <c r="E168" s="178">
        <v>88013133</v>
      </c>
      <c r="F168" s="175"/>
      <c r="G168" s="16"/>
      <c r="H168" s="16"/>
      <c r="I168" s="16"/>
      <c r="J168" s="14"/>
      <c r="K168" s="14"/>
      <c r="W168" s="9"/>
    </row>
    <row r="169" spans="1:23" x14ac:dyDescent="0.2">
      <c r="A169" s="17"/>
      <c r="B169" s="16"/>
      <c r="C169" s="79"/>
      <c r="D169" s="103" t="s">
        <v>13</v>
      </c>
      <c r="E169" s="178">
        <v>90974263</v>
      </c>
      <c r="F169" s="175"/>
      <c r="G169" s="16"/>
      <c r="H169" s="16"/>
      <c r="I169" s="16"/>
      <c r="J169" s="14"/>
      <c r="K169" s="14"/>
      <c r="W169" s="9"/>
    </row>
    <row r="170" spans="1:23" ht="13.5" thickBot="1" x14ac:dyDescent="0.25">
      <c r="A170" s="17"/>
      <c r="B170" s="16"/>
      <c r="C170" s="82" t="s">
        <v>97</v>
      </c>
      <c r="D170" s="104"/>
      <c r="E170" s="180">
        <f>SUM(E158:E169)</f>
        <v>1064251517</v>
      </c>
      <c r="F170" s="226">
        <f>SUM(F158:F169)</f>
        <v>9089</v>
      </c>
      <c r="G170" s="16"/>
      <c r="H170" s="16"/>
      <c r="I170" s="16"/>
      <c r="J170" s="14"/>
      <c r="K170" s="14"/>
      <c r="W170" s="9"/>
    </row>
    <row r="171" spans="1:23" x14ac:dyDescent="0.2">
      <c r="A171" s="17"/>
      <c r="B171" s="16"/>
      <c r="C171" s="51">
        <v>2021</v>
      </c>
      <c r="D171" s="298" t="s">
        <v>2</v>
      </c>
      <c r="E171" s="184">
        <v>97981590</v>
      </c>
      <c r="F171" s="173"/>
      <c r="G171" s="16"/>
      <c r="H171" s="16"/>
      <c r="I171" s="16"/>
      <c r="J171" s="14"/>
      <c r="K171" s="14"/>
      <c r="W171" s="9"/>
    </row>
    <row r="172" spans="1:23" x14ac:dyDescent="0.2">
      <c r="A172" s="17"/>
      <c r="B172" s="16"/>
      <c r="C172" s="79"/>
      <c r="D172" s="294" t="s">
        <v>3</v>
      </c>
      <c r="E172" s="178">
        <v>91286173</v>
      </c>
      <c r="F172" s="175"/>
      <c r="G172" s="16"/>
      <c r="H172" s="16"/>
      <c r="I172" s="16"/>
      <c r="J172" s="14"/>
      <c r="K172" s="14"/>
      <c r="W172" s="9"/>
    </row>
    <row r="173" spans="1:23" x14ac:dyDescent="0.2">
      <c r="A173" s="17"/>
      <c r="B173" s="16"/>
      <c r="C173" s="79"/>
      <c r="D173" s="294" t="s">
        <v>4</v>
      </c>
      <c r="E173" s="178">
        <v>104336384</v>
      </c>
      <c r="F173" s="175"/>
      <c r="G173" s="16"/>
      <c r="H173" s="16"/>
      <c r="I173" s="16"/>
      <c r="J173" s="14"/>
      <c r="K173" s="14"/>
      <c r="W173" s="9"/>
    </row>
    <row r="174" spans="1:23" x14ac:dyDescent="0.2">
      <c r="A174" s="17"/>
      <c r="B174" s="16"/>
      <c r="C174" s="79"/>
      <c r="D174" s="103" t="s">
        <v>5</v>
      </c>
      <c r="E174" s="178">
        <v>88293991</v>
      </c>
      <c r="F174" s="175"/>
      <c r="G174" s="16"/>
      <c r="H174" s="16"/>
      <c r="I174" s="16"/>
      <c r="J174" s="14"/>
      <c r="K174" s="14"/>
      <c r="W174" s="9"/>
    </row>
    <row r="175" spans="1:23" x14ac:dyDescent="0.2">
      <c r="A175" s="17"/>
      <c r="B175" s="16"/>
      <c r="C175" s="79"/>
      <c r="D175" s="103" t="s">
        <v>6</v>
      </c>
      <c r="E175" s="178">
        <v>94667369</v>
      </c>
      <c r="F175" s="175"/>
      <c r="G175" s="16"/>
      <c r="H175" s="16"/>
      <c r="I175" s="16"/>
      <c r="J175" s="14"/>
      <c r="K175" s="14"/>
      <c r="W175" s="9"/>
    </row>
    <row r="176" spans="1:23" x14ac:dyDescent="0.2">
      <c r="A176" s="17"/>
      <c r="B176" s="16"/>
      <c r="C176" s="79"/>
      <c r="D176" s="103" t="s">
        <v>7</v>
      </c>
      <c r="E176" s="178">
        <v>99206547</v>
      </c>
      <c r="F176" s="175"/>
      <c r="G176" s="16"/>
      <c r="H176" s="16"/>
      <c r="I176" s="16"/>
      <c r="J176" s="14"/>
      <c r="K176" s="14"/>
      <c r="W176" s="9"/>
    </row>
    <row r="177" spans="1:23" x14ac:dyDescent="0.2">
      <c r="A177" s="17"/>
      <c r="B177" s="16"/>
      <c r="C177" s="79"/>
      <c r="D177" s="103" t="s">
        <v>8</v>
      </c>
      <c r="E177" s="178">
        <v>95808670</v>
      </c>
      <c r="F177" s="175"/>
      <c r="G177" s="16"/>
      <c r="H177" s="16"/>
      <c r="I177" s="16"/>
      <c r="J177" s="14"/>
      <c r="K177" s="14"/>
      <c r="W177" s="9"/>
    </row>
    <row r="178" spans="1:23" x14ac:dyDescent="0.2">
      <c r="A178" s="17"/>
      <c r="B178" s="16"/>
      <c r="C178" s="79"/>
      <c r="D178" s="103" t="s">
        <v>9</v>
      </c>
      <c r="E178" s="178">
        <v>99143146</v>
      </c>
      <c r="F178" s="175"/>
      <c r="G178" s="16"/>
      <c r="H178" s="16"/>
      <c r="I178" s="16"/>
      <c r="J178" s="14"/>
      <c r="K178" s="14"/>
      <c r="W178" s="9"/>
    </row>
    <row r="179" spans="1:23" x14ac:dyDescent="0.2">
      <c r="A179" s="17"/>
      <c r="B179" s="16"/>
      <c r="C179" s="79"/>
      <c r="D179" s="103" t="s">
        <v>10</v>
      </c>
      <c r="E179" s="178">
        <v>104698776</v>
      </c>
      <c r="F179" s="175"/>
      <c r="G179" s="16"/>
      <c r="H179" s="16"/>
      <c r="I179" s="16"/>
      <c r="J179" s="14"/>
      <c r="K179" s="14"/>
      <c r="W179" s="9"/>
    </row>
    <row r="180" spans="1:23" ht="13.5" thickBot="1" x14ac:dyDescent="0.25">
      <c r="A180" s="17"/>
      <c r="B180" s="16"/>
      <c r="C180" s="82" t="s">
        <v>99</v>
      </c>
      <c r="D180" s="295"/>
      <c r="E180" s="180">
        <f>SUM(E171:E179)</f>
        <v>875422646</v>
      </c>
      <c r="F180" s="226">
        <f>SUM(F171:F179)</f>
        <v>0</v>
      </c>
      <c r="G180" s="16"/>
      <c r="H180" s="16"/>
      <c r="I180" s="16"/>
      <c r="J180" s="14"/>
      <c r="K180" s="14"/>
      <c r="W180" s="9"/>
    </row>
    <row r="181" spans="1:23" ht="13.5" thickBot="1" x14ac:dyDescent="0.25">
      <c r="A181" s="17"/>
      <c r="B181" s="16"/>
      <c r="C181" s="67"/>
      <c r="D181" s="107"/>
      <c r="E181" s="42"/>
      <c r="F181" s="137"/>
      <c r="G181" s="16"/>
      <c r="H181" s="16"/>
      <c r="I181" s="16"/>
      <c r="J181" s="14"/>
      <c r="K181" s="14"/>
      <c r="W181" s="9"/>
    </row>
    <row r="182" spans="1:23" ht="13.5" thickBot="1" x14ac:dyDescent="0.25">
      <c r="A182" s="17"/>
      <c r="B182" s="16"/>
      <c r="C182" s="243" t="s">
        <v>101</v>
      </c>
      <c r="D182" s="244"/>
      <c r="E182" s="245">
        <f>+E180/SUM(E158:E166)-1</f>
        <v>9.7288785119301835E-2</v>
      </c>
      <c r="F182" s="246">
        <f>+F180/SUM(F158:F166)-1</f>
        <v>-1</v>
      </c>
      <c r="G182" s="16"/>
      <c r="H182" s="16"/>
      <c r="I182" s="16"/>
      <c r="J182" s="14"/>
      <c r="K182" s="14"/>
      <c r="W182" s="9"/>
    </row>
    <row r="183" spans="1:23" x14ac:dyDescent="0.2">
      <c r="A183" s="17"/>
      <c r="B183" s="16"/>
      <c r="C183" s="67"/>
      <c r="D183" s="107"/>
      <c r="E183" s="42"/>
      <c r="F183" s="137"/>
      <c r="G183" s="16"/>
      <c r="H183" s="16"/>
      <c r="I183" s="16"/>
      <c r="J183" s="14"/>
      <c r="K183" s="14"/>
      <c r="W183" s="9"/>
    </row>
    <row r="184" spans="1:23" x14ac:dyDescent="0.2">
      <c r="A184" s="17"/>
      <c r="B184" s="16"/>
      <c r="C184" s="67"/>
      <c r="D184" s="107"/>
      <c r="E184" s="42"/>
      <c r="F184" s="137"/>
      <c r="G184" s="16"/>
      <c r="H184" s="16"/>
      <c r="I184" s="16"/>
      <c r="J184" s="14"/>
      <c r="K184" s="14"/>
      <c r="W184" s="9"/>
    </row>
    <row r="185" spans="1:23" x14ac:dyDescent="0.2">
      <c r="A185" s="17"/>
      <c r="B185" s="16"/>
      <c r="C185" s="45" t="s">
        <v>18</v>
      </c>
      <c r="D185" s="16"/>
      <c r="E185" s="62"/>
      <c r="F185" s="62"/>
      <c r="G185" s="16"/>
      <c r="H185" s="16"/>
      <c r="I185" s="16"/>
      <c r="J185" s="14"/>
      <c r="K185" s="14"/>
      <c r="W185" s="9"/>
    </row>
    <row r="186" spans="1:23" x14ac:dyDescent="0.2">
      <c r="A186" s="17"/>
      <c r="B186" s="16"/>
      <c r="C186" s="45"/>
      <c r="D186" s="16"/>
      <c r="E186" s="62"/>
      <c r="F186" s="62"/>
      <c r="G186" s="16"/>
      <c r="H186" s="16"/>
      <c r="I186" s="16"/>
      <c r="J186" s="14"/>
      <c r="K186" s="14"/>
      <c r="W186" s="9"/>
    </row>
    <row r="187" spans="1:23" x14ac:dyDescent="0.2">
      <c r="A187" s="17"/>
      <c r="B187" s="16"/>
      <c r="C187" s="45"/>
      <c r="D187" s="16"/>
      <c r="E187" s="16"/>
      <c r="F187" s="16"/>
      <c r="G187" s="16"/>
      <c r="H187" s="16"/>
      <c r="I187" s="16"/>
      <c r="J187" s="14"/>
      <c r="K187" s="14"/>
      <c r="W187" s="9"/>
    </row>
    <row r="188" spans="1:23" x14ac:dyDescent="0.2">
      <c r="A188" s="17"/>
      <c r="B188" s="16"/>
      <c r="C188" s="45"/>
      <c r="D188" s="16"/>
      <c r="E188" s="16"/>
      <c r="F188" s="16"/>
      <c r="G188" s="16"/>
      <c r="H188" s="16"/>
      <c r="I188" s="16"/>
      <c r="J188" s="14"/>
      <c r="K188" s="14"/>
      <c r="W188" s="9"/>
    </row>
    <row r="189" spans="1:23" x14ac:dyDescent="0.2">
      <c r="A189" s="17"/>
      <c r="B189" s="16"/>
      <c r="C189" s="45"/>
      <c r="D189" s="16"/>
      <c r="E189" s="16"/>
      <c r="F189" s="16"/>
      <c r="G189" s="16"/>
      <c r="H189" s="16"/>
      <c r="I189" s="16"/>
      <c r="J189" s="14"/>
      <c r="K189" s="14"/>
      <c r="W189" s="9"/>
    </row>
    <row r="190" spans="1:23" x14ac:dyDescent="0.2">
      <c r="A190" s="17"/>
      <c r="B190" s="16"/>
      <c r="C190" s="45"/>
      <c r="D190" s="16"/>
      <c r="E190" s="16"/>
      <c r="F190" s="16"/>
      <c r="G190" s="16"/>
      <c r="H190" s="16"/>
      <c r="I190" s="16"/>
      <c r="J190" s="14"/>
      <c r="K190" s="14"/>
      <c r="W190" s="9"/>
    </row>
    <row r="191" spans="1:23" x14ac:dyDescent="0.2">
      <c r="A191" s="17"/>
      <c r="B191" s="16"/>
      <c r="C191" s="45"/>
      <c r="D191" s="16"/>
      <c r="E191" s="16"/>
      <c r="F191" s="16"/>
      <c r="G191" s="16"/>
      <c r="H191" s="16"/>
      <c r="I191" s="16"/>
      <c r="J191" s="14"/>
      <c r="K191" s="14"/>
      <c r="W191" s="9"/>
    </row>
    <row r="192" spans="1:23" x14ac:dyDescent="0.2">
      <c r="A192" s="17"/>
      <c r="B192" s="16"/>
      <c r="C192" s="45"/>
      <c r="D192" s="16"/>
      <c r="E192" s="16"/>
      <c r="F192" s="16"/>
      <c r="G192" s="16"/>
      <c r="H192" s="16"/>
      <c r="I192" s="16"/>
      <c r="J192" s="14"/>
      <c r="K192" s="14"/>
      <c r="W192" s="9"/>
    </row>
    <row r="193" spans="1:23" x14ac:dyDescent="0.2">
      <c r="A193" s="17"/>
      <c r="B193" s="16"/>
      <c r="C193" s="45"/>
      <c r="D193" s="16"/>
      <c r="E193" s="16"/>
      <c r="F193" s="16"/>
      <c r="G193" s="16"/>
      <c r="H193" s="16"/>
      <c r="I193" s="16"/>
      <c r="J193" s="14"/>
      <c r="K193" s="14"/>
      <c r="W193" s="9"/>
    </row>
    <row r="194" spans="1:23" x14ac:dyDescent="0.2">
      <c r="A194" s="17"/>
      <c r="B194" s="16"/>
      <c r="C194" s="45"/>
      <c r="D194" s="16"/>
      <c r="E194" s="16"/>
      <c r="F194" s="16"/>
      <c r="G194" s="16"/>
      <c r="H194" s="16"/>
      <c r="I194" s="16"/>
      <c r="J194" s="14"/>
      <c r="K194" s="14"/>
      <c r="W194" s="9"/>
    </row>
    <row r="195" spans="1:23" x14ac:dyDescent="0.2">
      <c r="A195" s="17"/>
      <c r="B195" s="16"/>
      <c r="C195" s="45"/>
      <c r="D195" s="16"/>
      <c r="E195" s="16"/>
      <c r="F195" s="16"/>
      <c r="G195" s="16"/>
      <c r="H195" s="16"/>
      <c r="I195" s="16"/>
      <c r="J195" s="14"/>
      <c r="K195" s="14"/>
    </row>
    <row r="196" spans="1:23" x14ac:dyDescent="0.2">
      <c r="A196" s="17"/>
      <c r="B196" s="17"/>
      <c r="C196" s="45"/>
      <c r="D196" s="16"/>
      <c r="E196" s="16"/>
      <c r="F196" s="16"/>
      <c r="G196" s="16"/>
      <c r="H196" s="41"/>
      <c r="I196" s="41"/>
      <c r="J196" s="5"/>
      <c r="K196" s="5"/>
    </row>
    <row r="197" spans="1:23" x14ac:dyDescent="0.2">
      <c r="A197" s="17"/>
      <c r="B197" s="17"/>
      <c r="C197" s="45"/>
      <c r="D197" s="16"/>
      <c r="E197" s="16"/>
      <c r="F197" s="16"/>
      <c r="G197" s="16"/>
      <c r="H197" s="41"/>
      <c r="I197" s="41"/>
      <c r="J197" s="5"/>
      <c r="K197" s="5"/>
    </row>
    <row r="198" spans="1:23" x14ac:dyDescent="0.2">
      <c r="A198" s="17"/>
      <c r="B198" s="17"/>
      <c r="C198" s="16"/>
      <c r="D198" s="16"/>
      <c r="E198" s="40"/>
      <c r="F198" s="16"/>
      <c r="G198" s="16"/>
      <c r="H198" s="41"/>
      <c r="I198" s="41"/>
      <c r="J198" s="5"/>
      <c r="K198" s="5"/>
    </row>
    <row r="199" spans="1:23" x14ac:dyDescent="0.2">
      <c r="A199" s="17"/>
      <c r="B199" s="17"/>
      <c r="C199" s="16"/>
      <c r="D199" s="16"/>
      <c r="E199" s="40"/>
      <c r="F199" s="16"/>
      <c r="G199" s="16"/>
      <c r="H199" s="41"/>
      <c r="I199" s="41"/>
      <c r="J199" s="5"/>
      <c r="K199" s="5"/>
    </row>
    <row r="200" spans="1:23" x14ac:dyDescent="0.2">
      <c r="A200" s="17"/>
      <c r="B200" s="16"/>
      <c r="C200" s="16"/>
      <c r="D200" s="16"/>
      <c r="E200" s="40"/>
      <c r="F200" s="16"/>
      <c r="G200" s="16"/>
      <c r="H200" s="16"/>
      <c r="I200" s="16"/>
      <c r="J200" s="14"/>
      <c r="K200" s="14"/>
    </row>
    <row r="201" spans="1:23" x14ac:dyDescent="0.2">
      <c r="A201" s="17"/>
      <c r="B201" s="17"/>
      <c r="C201" s="16"/>
      <c r="D201" s="16"/>
      <c r="E201" s="40"/>
      <c r="F201" s="16"/>
      <c r="G201" s="17"/>
      <c r="H201" s="17"/>
      <c r="I201" s="17"/>
    </row>
    <row r="202" spans="1:23" hidden="1" x14ac:dyDescent="0.2">
      <c r="A202" s="17"/>
      <c r="B202" s="17"/>
      <c r="C202" s="16"/>
      <c r="D202" s="16"/>
      <c r="E202" s="40"/>
      <c r="F202" s="16"/>
      <c r="G202" s="17"/>
      <c r="H202" s="17"/>
    </row>
    <row r="203" spans="1:23" hidden="1" x14ac:dyDescent="0.2">
      <c r="A203" s="17"/>
      <c r="B203" s="17"/>
      <c r="C203" s="16"/>
      <c r="D203" s="16"/>
      <c r="E203" s="40"/>
      <c r="F203" s="16"/>
      <c r="G203" s="17"/>
      <c r="H203" s="17"/>
    </row>
    <row r="204" spans="1:23" hidden="1" x14ac:dyDescent="0.2">
      <c r="A204" s="17"/>
      <c r="B204" s="17"/>
      <c r="C204" s="17"/>
      <c r="D204" s="17"/>
      <c r="E204" s="17"/>
      <c r="F204" s="17"/>
      <c r="G204" s="17"/>
      <c r="H204" s="17"/>
    </row>
    <row r="205" spans="1:23" hidden="1" x14ac:dyDescent="0.2">
      <c r="A205" s="17"/>
      <c r="B205" s="17"/>
      <c r="C205" s="17"/>
      <c r="D205" s="17"/>
      <c r="E205" s="17"/>
      <c r="F205" s="17"/>
      <c r="G205" s="17"/>
      <c r="H205" s="17"/>
    </row>
    <row r="206" spans="1:23" hidden="1" x14ac:dyDescent="0.2">
      <c r="A206" s="17"/>
      <c r="B206" s="17"/>
      <c r="C206" s="17"/>
      <c r="D206" s="17"/>
      <c r="E206" s="17"/>
      <c r="F206" s="17"/>
      <c r="G206" s="17"/>
      <c r="H206" s="17"/>
    </row>
    <row r="207" spans="1:23" hidden="1" x14ac:dyDescent="0.2">
      <c r="A207" s="17"/>
      <c r="B207" s="17"/>
      <c r="C207" s="17"/>
      <c r="D207" s="17"/>
      <c r="E207" s="17"/>
      <c r="F207" s="17"/>
      <c r="G207" s="17"/>
      <c r="H207" s="17"/>
    </row>
    <row r="208" spans="1:23" hidden="1" x14ac:dyDescent="0.2">
      <c r="A208" s="17"/>
      <c r="B208" s="17"/>
      <c r="C208" s="17"/>
      <c r="D208" s="17"/>
      <c r="E208" s="17"/>
      <c r="F208" s="17"/>
      <c r="G208" s="17"/>
      <c r="H208" s="17"/>
    </row>
    <row r="209" spans="1:8" hidden="1" x14ac:dyDescent="0.2">
      <c r="A209" s="17"/>
      <c r="B209" s="17"/>
      <c r="C209" s="17"/>
      <c r="D209" s="17"/>
      <c r="E209" s="17"/>
      <c r="F209" s="17"/>
      <c r="G209" s="17"/>
      <c r="H209" s="17"/>
    </row>
    <row r="210" spans="1:8" hidden="1" x14ac:dyDescent="0.2">
      <c r="A210" s="17"/>
      <c r="B210" s="17"/>
      <c r="C210" s="17"/>
      <c r="D210" s="17"/>
      <c r="E210" s="17"/>
      <c r="F210" s="17"/>
      <c r="G210" s="17"/>
      <c r="H210" s="17"/>
    </row>
    <row r="211" spans="1:8" hidden="1" x14ac:dyDescent="0.2">
      <c r="A211" s="17"/>
      <c r="B211" s="17"/>
      <c r="C211" s="17"/>
      <c r="D211" s="17"/>
      <c r="E211" s="17"/>
      <c r="F211" s="17"/>
      <c r="G211" s="17"/>
      <c r="H211" s="17"/>
    </row>
    <row r="212" spans="1:8" hidden="1" x14ac:dyDescent="0.2">
      <c r="A212" s="17"/>
      <c r="B212" s="17"/>
      <c r="C212" s="17"/>
      <c r="D212" s="17"/>
      <c r="E212" s="17"/>
      <c r="F212" s="17"/>
      <c r="G212" s="17"/>
      <c r="H212" s="17"/>
    </row>
    <row r="213" spans="1:8" hidden="1" x14ac:dyDescent="0.2">
      <c r="A213" s="17"/>
      <c r="B213" s="17"/>
      <c r="C213" s="17"/>
      <c r="D213" s="17"/>
      <c r="E213" s="17"/>
      <c r="F213" s="17"/>
      <c r="G213" s="17"/>
      <c r="H213" s="17"/>
    </row>
    <row r="214" spans="1:8" hidden="1" x14ac:dyDescent="0.2">
      <c r="A214" s="17"/>
      <c r="B214" s="17"/>
      <c r="C214" s="17"/>
      <c r="D214" s="17"/>
      <c r="E214" s="17"/>
      <c r="F214" s="17"/>
      <c r="G214" s="17"/>
      <c r="H214" s="17"/>
    </row>
    <row r="215" spans="1:8" hidden="1" x14ac:dyDescent="0.2">
      <c r="A215" s="17"/>
      <c r="B215" s="17"/>
      <c r="C215" s="17"/>
      <c r="D215" s="17"/>
      <c r="E215" s="17"/>
      <c r="F215" s="17"/>
      <c r="G215" s="17"/>
      <c r="H215" s="17"/>
    </row>
    <row r="216" spans="1:8" hidden="1" x14ac:dyDescent="0.2">
      <c r="A216" s="17"/>
      <c r="B216" s="17"/>
      <c r="C216" s="17"/>
      <c r="D216" s="17"/>
      <c r="E216" s="17"/>
      <c r="F216" s="17"/>
      <c r="G216" s="17"/>
      <c r="H216" s="17"/>
    </row>
    <row r="217" spans="1:8" hidden="1" x14ac:dyDescent="0.2">
      <c r="A217" s="17"/>
      <c r="B217" s="17"/>
      <c r="C217" s="17"/>
      <c r="D217" s="17"/>
      <c r="E217" s="17"/>
      <c r="F217" s="17"/>
      <c r="G217" s="17"/>
      <c r="H217" s="17"/>
    </row>
    <row r="218" spans="1:8" hidden="1" x14ac:dyDescent="0.2">
      <c r="A218" s="17"/>
      <c r="B218" s="17"/>
      <c r="C218" s="17"/>
      <c r="D218" s="17"/>
      <c r="E218" s="17"/>
      <c r="F218" s="17"/>
      <c r="G218" s="17"/>
      <c r="H218" s="17"/>
    </row>
    <row r="219" spans="1:8" hidden="1" x14ac:dyDescent="0.2">
      <c r="A219" s="17"/>
      <c r="B219" s="17"/>
      <c r="C219" s="17"/>
      <c r="D219" s="17"/>
      <c r="E219" s="17"/>
      <c r="F219" s="17"/>
      <c r="G219" s="17"/>
      <c r="H219" s="17"/>
    </row>
    <row r="220" spans="1:8" hidden="1" x14ac:dyDescent="0.2">
      <c r="A220" s="17"/>
      <c r="B220" s="17"/>
      <c r="C220" s="17"/>
      <c r="D220" s="17"/>
      <c r="E220" s="17"/>
      <c r="F220" s="17"/>
      <c r="G220" s="17"/>
      <c r="H220" s="17"/>
    </row>
    <row r="221" spans="1:8" hidden="1" x14ac:dyDescent="0.2">
      <c r="A221" s="17"/>
      <c r="B221" s="17"/>
      <c r="C221" s="17"/>
      <c r="D221" s="17"/>
      <c r="E221" s="17"/>
      <c r="F221" s="17"/>
      <c r="G221" s="17"/>
      <c r="H221" s="17"/>
    </row>
    <row r="222" spans="1:8" hidden="1" x14ac:dyDescent="0.2">
      <c r="A222" s="17"/>
      <c r="B222" s="17"/>
      <c r="C222" s="17"/>
      <c r="D222" s="17"/>
      <c r="E222" s="17"/>
      <c r="F222" s="17"/>
      <c r="G222" s="17"/>
      <c r="H222" s="17"/>
    </row>
    <row r="223" spans="1:8" hidden="1" x14ac:dyDescent="0.2">
      <c r="A223" s="17"/>
      <c r="B223" s="17"/>
      <c r="C223" s="17"/>
      <c r="D223" s="17"/>
      <c r="E223" s="17"/>
      <c r="F223" s="17"/>
      <c r="G223" s="17"/>
      <c r="H223" s="17"/>
    </row>
    <row r="224" spans="1:8" hidden="1" x14ac:dyDescent="0.2">
      <c r="A224" s="17"/>
      <c r="B224" s="17"/>
      <c r="C224" s="17"/>
      <c r="D224" s="17"/>
      <c r="E224" s="17"/>
      <c r="F224" s="17"/>
      <c r="G224" s="17"/>
      <c r="H224" s="17"/>
    </row>
    <row r="225" spans="1:8" hidden="1" x14ac:dyDescent="0.2">
      <c r="A225" s="17"/>
      <c r="B225" s="17"/>
      <c r="C225" s="17"/>
      <c r="D225" s="17"/>
      <c r="E225" s="17"/>
      <c r="F225" s="17"/>
      <c r="G225" s="17"/>
      <c r="H225" s="17"/>
    </row>
    <row r="226" spans="1:8" hidden="1" x14ac:dyDescent="0.2">
      <c r="A226" s="17"/>
      <c r="B226" s="17"/>
      <c r="C226" s="17"/>
      <c r="D226" s="17"/>
      <c r="E226" s="17"/>
      <c r="F226" s="17"/>
      <c r="G226" s="17"/>
      <c r="H226" s="17"/>
    </row>
    <row r="227" spans="1:8" hidden="1" x14ac:dyDescent="0.2">
      <c r="A227" s="17"/>
      <c r="B227" s="17"/>
      <c r="C227" s="17"/>
      <c r="D227" s="17"/>
      <c r="E227" s="17"/>
      <c r="F227" s="17"/>
      <c r="G227" s="17"/>
      <c r="H227" s="17"/>
    </row>
    <row r="228" spans="1:8" hidden="1" x14ac:dyDescent="0.2">
      <c r="A228" s="17"/>
      <c r="B228" s="17"/>
      <c r="C228" s="17"/>
      <c r="D228" s="17"/>
      <c r="E228" s="17"/>
      <c r="F228" s="17"/>
      <c r="G228" s="17"/>
      <c r="H228" s="17"/>
    </row>
    <row r="229" spans="1:8" hidden="1" x14ac:dyDescent="0.2">
      <c r="A229" s="17"/>
      <c r="B229" s="17"/>
      <c r="C229" s="17"/>
      <c r="D229" s="17"/>
      <c r="E229" s="17"/>
      <c r="F229" s="17"/>
      <c r="G229" s="17"/>
      <c r="H229" s="17"/>
    </row>
    <row r="230" spans="1:8" hidden="1" x14ac:dyDescent="0.2">
      <c r="A230" s="17"/>
      <c r="B230" s="17"/>
      <c r="C230" s="17"/>
      <c r="D230" s="17"/>
      <c r="E230" s="17"/>
      <c r="F230" s="17"/>
      <c r="G230" s="17"/>
      <c r="H230" s="17"/>
    </row>
    <row r="231" spans="1:8" hidden="1" x14ac:dyDescent="0.2">
      <c r="A231" s="17"/>
      <c r="B231" s="17"/>
      <c r="C231" s="17"/>
      <c r="D231" s="17"/>
      <c r="E231" s="17"/>
      <c r="F231" s="17"/>
      <c r="G231" s="17"/>
      <c r="H231" s="17"/>
    </row>
    <row r="232" spans="1:8" hidden="1" x14ac:dyDescent="0.2">
      <c r="A232" s="17"/>
      <c r="B232" s="17"/>
      <c r="C232" s="17"/>
      <c r="D232" s="17"/>
      <c r="E232" s="17"/>
      <c r="F232" s="17"/>
      <c r="G232" s="17"/>
      <c r="H232" s="17"/>
    </row>
    <row r="233" spans="1:8" hidden="1" x14ac:dyDescent="0.2">
      <c r="A233" s="17"/>
      <c r="B233" s="17"/>
      <c r="C233" s="17"/>
      <c r="D233" s="17"/>
      <c r="E233" s="17"/>
      <c r="F233" s="17"/>
      <c r="G233" s="17"/>
      <c r="H233" s="17"/>
    </row>
    <row r="234" spans="1:8" hidden="1" x14ac:dyDescent="0.2">
      <c r="A234" s="17"/>
      <c r="B234" s="17"/>
      <c r="C234" s="17"/>
      <c r="D234" s="17"/>
      <c r="E234" s="17"/>
      <c r="F234" s="17"/>
      <c r="G234" s="17"/>
      <c r="H234" s="17"/>
    </row>
    <row r="235" spans="1:8" hidden="1" x14ac:dyDescent="0.2">
      <c r="A235" s="17"/>
      <c r="B235" s="17"/>
      <c r="C235" s="17"/>
      <c r="D235" s="17"/>
      <c r="E235" s="17"/>
      <c r="F235" s="17"/>
      <c r="G235" s="17"/>
      <c r="H235" s="17"/>
    </row>
    <row r="236" spans="1:8" hidden="1" x14ac:dyDescent="0.2">
      <c r="A236" s="17"/>
      <c r="B236" s="17"/>
      <c r="C236" s="17"/>
      <c r="D236" s="17"/>
      <c r="E236" s="17"/>
      <c r="F236" s="17"/>
      <c r="G236" s="17"/>
      <c r="H236" s="17"/>
    </row>
    <row r="237" spans="1:8" hidden="1" x14ac:dyDescent="0.2">
      <c r="A237" s="17"/>
      <c r="B237" s="17"/>
      <c r="C237" s="17"/>
      <c r="D237" s="17"/>
      <c r="E237" s="17"/>
      <c r="F237" s="17"/>
      <c r="G237" s="17"/>
      <c r="H237" s="17"/>
    </row>
    <row r="238" spans="1:8" hidden="1" x14ac:dyDescent="0.2">
      <c r="A238" s="17"/>
      <c r="B238" s="17"/>
      <c r="C238" s="17"/>
      <c r="D238" s="17"/>
      <c r="E238" s="17"/>
      <c r="F238" s="17"/>
      <c r="G238" s="17"/>
      <c r="H238" s="17"/>
    </row>
    <row r="239" spans="1:8" hidden="1" x14ac:dyDescent="0.2">
      <c r="A239" s="17"/>
      <c r="B239" s="17"/>
      <c r="C239" s="17"/>
      <c r="D239" s="17"/>
      <c r="E239" s="17"/>
      <c r="F239" s="17"/>
      <c r="G239" s="17"/>
      <c r="H239" s="17"/>
    </row>
    <row r="240" spans="1:8" hidden="1" x14ac:dyDescent="0.2">
      <c r="C240" s="17"/>
      <c r="D240" s="17"/>
      <c r="E240" s="17"/>
      <c r="F240" s="17"/>
    </row>
    <row r="241" spans="3:6" hidden="1" x14ac:dyDescent="0.2">
      <c r="C241" s="17"/>
      <c r="D241" s="17"/>
      <c r="E241" s="17"/>
      <c r="F241" s="17"/>
    </row>
    <row r="242" spans="3:6" hidden="1" x14ac:dyDescent="0.2">
      <c r="C242" s="17"/>
      <c r="D242" s="17"/>
      <c r="E242" s="17"/>
      <c r="F242" s="17"/>
    </row>
    <row r="243" spans="3:6" hidden="1" x14ac:dyDescent="0.2"/>
    <row r="244" spans="3:6" hidden="1" x14ac:dyDescent="0.2"/>
    <row r="245" spans="3:6" hidden="1" x14ac:dyDescent="0.2"/>
    <row r="246" spans="3:6" hidden="1" x14ac:dyDescent="0.2"/>
    <row r="247" spans="3:6" hidden="1" x14ac:dyDescent="0.2"/>
    <row r="248" spans="3:6" hidden="1" x14ac:dyDescent="0.2"/>
    <row r="249" spans="3:6" hidden="1" x14ac:dyDescent="0.2"/>
    <row r="250" spans="3:6" hidden="1" x14ac:dyDescent="0.2"/>
    <row r="251" spans="3:6" hidden="1" x14ac:dyDescent="0.2"/>
    <row r="252" spans="3:6" hidden="1" x14ac:dyDescent="0.2"/>
    <row r="253" spans="3:6" hidden="1" x14ac:dyDescent="0.2"/>
    <row r="254" spans="3:6" hidden="1" x14ac:dyDescent="0.2"/>
    <row r="255" spans="3:6" hidden="1" x14ac:dyDescent="0.2"/>
    <row r="256" spans="3: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</sheetData>
  <mergeCells count="20">
    <mergeCell ref="C24:D24"/>
    <mergeCell ref="C23:D23"/>
    <mergeCell ref="C14:D14"/>
    <mergeCell ref="C20:D20"/>
    <mergeCell ref="C19:D19"/>
    <mergeCell ref="C18:D18"/>
    <mergeCell ref="C22:D22"/>
    <mergeCell ref="C17:D17"/>
    <mergeCell ref="C16:D16"/>
    <mergeCell ref="C21:D21"/>
    <mergeCell ref="C15:D15"/>
    <mergeCell ref="C5:D5"/>
    <mergeCell ref="C6:D6"/>
    <mergeCell ref="C7:D7"/>
    <mergeCell ref="C8:D8"/>
    <mergeCell ref="C13:D13"/>
    <mergeCell ref="C12:D12"/>
    <mergeCell ref="C11:D11"/>
    <mergeCell ref="C9:D9"/>
    <mergeCell ref="C10:D10"/>
  </mergeCells>
  <phoneticPr fontId="0" type="noConversion"/>
  <hyperlinks>
    <hyperlink ref="C4" location="Indice!A1" display="&lt;&lt; VOLVER"/>
    <hyperlink ref="C185" location="Indice!A1" display="&lt;&lt; VOLVER"/>
  </hyperlinks>
  <pageMargins left="0.75" right="0.75" top="1" bottom="1" header="0" footer="0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24"/>
  <sheetViews>
    <sheetView showGridLines="0" topLeftCell="A5" zoomScale="130" zoomScaleNormal="130" workbookViewId="0">
      <pane xSplit="3" ySplit="2" topLeftCell="D156" activePane="bottomRight" state="frozen"/>
      <selection activeCell="A5" sqref="A5"/>
      <selection pane="topRight" activeCell="D5" sqref="D5"/>
      <selection pane="bottomLeft" activeCell="A7" sqref="A7"/>
      <selection pane="bottomRight" activeCell="J153" sqref="J153"/>
    </sheetView>
  </sheetViews>
  <sheetFormatPr baseColWidth="10" defaultColWidth="0" defaultRowHeight="12.75" zeroHeight="1" x14ac:dyDescent="0.2"/>
  <cols>
    <col min="1" max="1" width="20.85546875" customWidth="1"/>
    <col min="2" max="2" width="17" customWidth="1"/>
    <col min="3" max="3" width="10.85546875" customWidth="1"/>
    <col min="4" max="6" width="13.28515625" customWidth="1"/>
    <col min="7" max="7" width="13.140625" customWidth="1"/>
    <col min="8" max="9" width="14.5703125" customWidth="1"/>
    <col min="10" max="10" width="11.42578125" customWidth="1"/>
    <col min="11" max="11" width="16.140625" customWidth="1"/>
    <col min="12" max="12" width="3.85546875" customWidth="1"/>
    <col min="13" max="255" width="11.42578125" hidden="1" customWidth="1"/>
  </cols>
  <sheetData>
    <row r="1" spans="1:38" ht="36.7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2"/>
      <c r="AD1" s="36"/>
      <c r="AE1" s="36"/>
      <c r="AF1" s="36"/>
      <c r="AG1" s="36"/>
      <c r="AH1" s="36"/>
      <c r="AI1" s="36"/>
      <c r="AJ1" s="36"/>
      <c r="AK1" s="36"/>
      <c r="AL1" s="36"/>
    </row>
    <row r="2" spans="1:38" ht="15" x14ac:dyDescent="0.25">
      <c r="A2" s="1"/>
      <c r="B2" s="59" t="s">
        <v>32</v>
      </c>
      <c r="C2" s="1"/>
      <c r="D2" s="38"/>
      <c r="E2" s="1"/>
      <c r="F2" s="1"/>
      <c r="G2" s="1"/>
      <c r="H2" s="1"/>
      <c r="I2" s="1"/>
      <c r="J2" s="1"/>
      <c r="K2" s="2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5" x14ac:dyDescent="0.25">
      <c r="A3" s="1"/>
      <c r="B3" s="59" t="s">
        <v>45</v>
      </c>
      <c r="C3" s="1"/>
      <c r="D3" s="38"/>
      <c r="E3" s="1"/>
      <c r="F3" s="1"/>
      <c r="G3" s="1"/>
      <c r="H3" s="1"/>
      <c r="I3" s="1"/>
      <c r="J3" s="1"/>
      <c r="K3" s="2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43.5" customHeight="1" thickBot="1" x14ac:dyDescent="0.25">
      <c r="A4" s="17"/>
      <c r="B4" s="45" t="s">
        <v>18</v>
      </c>
      <c r="C4" s="17"/>
      <c r="D4" s="17"/>
      <c r="E4" s="17"/>
      <c r="F4" s="17"/>
      <c r="G4" s="17"/>
      <c r="H4" s="17"/>
      <c r="I4" s="17"/>
      <c r="J4" s="17"/>
      <c r="K4" s="2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22.5" customHeight="1" thickBot="1" x14ac:dyDescent="0.25">
      <c r="A5" s="17"/>
      <c r="B5" s="269"/>
      <c r="C5" s="270"/>
      <c r="D5" s="344" t="s">
        <v>35</v>
      </c>
      <c r="E5" s="345"/>
      <c r="F5" s="346"/>
      <c r="G5" s="347" t="s">
        <v>36</v>
      </c>
      <c r="H5" s="345"/>
      <c r="I5" s="346"/>
      <c r="J5" s="17"/>
      <c r="K5" s="2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42" customHeight="1" thickBot="1" x14ac:dyDescent="0.25">
      <c r="A6" s="17"/>
      <c r="B6" s="251" t="s">
        <v>0</v>
      </c>
      <c r="C6" s="251" t="s">
        <v>1</v>
      </c>
      <c r="D6" s="271" t="s">
        <v>33</v>
      </c>
      <c r="E6" s="271" t="s">
        <v>34</v>
      </c>
      <c r="F6" s="272" t="s">
        <v>44</v>
      </c>
      <c r="G6" s="272" t="s">
        <v>33</v>
      </c>
      <c r="H6" s="271" t="s">
        <v>34</v>
      </c>
      <c r="I6" s="272" t="s">
        <v>44</v>
      </c>
      <c r="J6" s="18"/>
      <c r="K6" s="2"/>
      <c r="AD6" s="36"/>
      <c r="AE6" s="36"/>
      <c r="AF6" s="36"/>
      <c r="AG6" s="36"/>
      <c r="AH6" s="36"/>
      <c r="AI6" s="36"/>
      <c r="AJ6" s="36"/>
      <c r="AK6" s="36"/>
      <c r="AL6" s="36"/>
    </row>
    <row r="7" spans="1:38" x14ac:dyDescent="0.2">
      <c r="A7" s="44"/>
      <c r="B7" s="51" t="s">
        <v>28</v>
      </c>
      <c r="C7" s="50"/>
      <c r="D7" s="149">
        <v>801407.76766666595</v>
      </c>
      <c r="E7" s="150">
        <v>499300.16034999979</v>
      </c>
      <c r="F7" s="151">
        <v>594356.00933333288</v>
      </c>
      <c r="G7" s="150">
        <v>3344527.9644833333</v>
      </c>
      <c r="H7" s="150">
        <v>2309674.4659500001</v>
      </c>
      <c r="I7" s="151">
        <v>3257014.7720666667</v>
      </c>
      <c r="J7" s="15"/>
      <c r="K7" s="2"/>
      <c r="AD7" s="36"/>
      <c r="AE7" s="36"/>
      <c r="AF7" s="36"/>
      <c r="AG7" s="36"/>
      <c r="AH7" s="36"/>
      <c r="AI7" s="36"/>
      <c r="AJ7" s="36"/>
      <c r="AK7" s="36"/>
      <c r="AL7" s="36"/>
    </row>
    <row r="8" spans="1:38" x14ac:dyDescent="0.2">
      <c r="A8" s="43"/>
      <c r="B8" s="79" t="s">
        <v>29</v>
      </c>
      <c r="C8" s="46"/>
      <c r="D8" s="139">
        <v>906204.0825499997</v>
      </c>
      <c r="E8" s="138">
        <v>703065.73916666582</v>
      </c>
      <c r="F8" s="140">
        <v>877673.93021666643</v>
      </c>
      <c r="G8" s="138">
        <v>3923218.1968333335</v>
      </c>
      <c r="H8" s="138">
        <v>3303864.4654333335</v>
      </c>
      <c r="I8" s="140">
        <v>5079116.8761999998</v>
      </c>
      <c r="J8" s="15"/>
      <c r="K8" s="2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3.5" thickBot="1" x14ac:dyDescent="0.25">
      <c r="A9" s="43"/>
      <c r="B9" s="48" t="s">
        <v>47</v>
      </c>
      <c r="C9" s="49"/>
      <c r="D9" s="68">
        <v>885254.74928333343</v>
      </c>
      <c r="E9" s="69">
        <v>728213.28948333301</v>
      </c>
      <c r="F9" s="70">
        <v>1021876.3940166666</v>
      </c>
      <c r="G9" s="69">
        <v>4080063.0284166667</v>
      </c>
      <c r="H9" s="69">
        <v>3671434.4490666664</v>
      </c>
      <c r="I9" s="70">
        <v>6873817.0533333328</v>
      </c>
      <c r="J9" s="15"/>
      <c r="K9" s="2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2">
      <c r="A10" s="43"/>
      <c r="B10" s="47">
        <v>2010</v>
      </c>
      <c r="C10" s="47" t="s">
        <v>2</v>
      </c>
      <c r="D10" s="57">
        <v>72578.210116666698</v>
      </c>
      <c r="E10" s="12">
        <v>58080.862699999983</v>
      </c>
      <c r="F10" s="52">
        <v>99007.238350000087</v>
      </c>
      <c r="G10" s="12">
        <v>363907.67843333335</v>
      </c>
      <c r="H10" s="12">
        <v>328661.37895000016</v>
      </c>
      <c r="I10" s="52">
        <v>712920.40933333349</v>
      </c>
      <c r="J10" s="15"/>
      <c r="K10" s="2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x14ac:dyDescent="0.2">
      <c r="A11" s="43"/>
      <c r="B11" s="47"/>
      <c r="C11" s="47" t="s">
        <v>19</v>
      </c>
      <c r="D11" s="57">
        <v>68105.158033333471</v>
      </c>
      <c r="E11" s="12">
        <v>54990.544999999904</v>
      </c>
      <c r="F11" s="52">
        <v>91353.76138333336</v>
      </c>
      <c r="G11" s="12">
        <v>336609.72306666675</v>
      </c>
      <c r="H11" s="12">
        <v>307498.00528333319</v>
      </c>
      <c r="I11" s="52">
        <v>653724.11430000013</v>
      </c>
      <c r="J11" s="15"/>
      <c r="K11" s="2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x14ac:dyDescent="0.2">
      <c r="A12" s="43"/>
      <c r="B12" s="47"/>
      <c r="C12" s="47" t="s">
        <v>4</v>
      </c>
      <c r="D12" s="57">
        <v>82406.539849999885</v>
      </c>
      <c r="E12" s="12">
        <v>66859.809866666619</v>
      </c>
      <c r="F12" s="52">
        <v>110463.74861666668</v>
      </c>
      <c r="G12" s="12">
        <v>403318.86018333322</v>
      </c>
      <c r="H12" s="12">
        <v>367760.08571666654</v>
      </c>
      <c r="I12" s="52">
        <v>768623.25879999995</v>
      </c>
      <c r="J12" s="15"/>
      <c r="K12" s="2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x14ac:dyDescent="0.2">
      <c r="A13" s="43"/>
      <c r="B13" s="47"/>
      <c r="C13" s="47" t="s">
        <v>5</v>
      </c>
      <c r="D13" s="57">
        <v>73022.950466666778</v>
      </c>
      <c r="E13" s="12">
        <v>58768.032416666683</v>
      </c>
      <c r="F13" s="52">
        <v>90195.638383333426</v>
      </c>
      <c r="G13" s="12">
        <v>371475.36855000001</v>
      </c>
      <c r="H13" s="12">
        <v>339386.24526666652</v>
      </c>
      <c r="I13" s="52">
        <v>742601.02825000032</v>
      </c>
      <c r="J13" s="15"/>
      <c r="K13" s="2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x14ac:dyDescent="0.2">
      <c r="A14" s="43"/>
      <c r="B14" s="47"/>
      <c r="C14" s="47" t="s">
        <v>6</v>
      </c>
      <c r="D14" s="57">
        <v>76382.214016666549</v>
      </c>
      <c r="E14" s="12">
        <v>60015.432100000078</v>
      </c>
      <c r="F14" s="52">
        <v>96881.040166666804</v>
      </c>
      <c r="G14" s="12">
        <v>346001.01961666654</v>
      </c>
      <c r="H14" s="12">
        <v>294136.83136666677</v>
      </c>
      <c r="I14" s="52">
        <v>851073.02908333344</v>
      </c>
      <c r="J14" s="15"/>
      <c r="K14" s="2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2">
      <c r="A15" s="43"/>
      <c r="B15" s="47"/>
      <c r="C15" s="47" t="s">
        <v>7</v>
      </c>
      <c r="D15" s="57">
        <v>73081.102550000054</v>
      </c>
      <c r="E15" s="12">
        <v>57408.844599999917</v>
      </c>
      <c r="F15" s="52">
        <v>88912.194283333331</v>
      </c>
      <c r="G15" s="12">
        <v>381937.13630000007</v>
      </c>
      <c r="H15" s="12">
        <v>333736.16656666662</v>
      </c>
      <c r="I15" s="52">
        <v>720764.38735000021</v>
      </c>
      <c r="J15" s="15"/>
      <c r="K15" s="2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x14ac:dyDescent="0.2">
      <c r="A16" s="43"/>
      <c r="B16" s="47"/>
      <c r="C16" s="47" t="s">
        <v>8</v>
      </c>
      <c r="D16" s="57">
        <v>75257.685116666718</v>
      </c>
      <c r="E16" s="12">
        <v>59659.447816666659</v>
      </c>
      <c r="F16" s="52">
        <v>93101.805799999885</v>
      </c>
      <c r="G16" s="12">
        <v>399147.47578333342</v>
      </c>
      <c r="H16" s="12">
        <v>351760.92885000008</v>
      </c>
      <c r="I16" s="52">
        <v>752301.23409999989</v>
      </c>
      <c r="J16" s="15"/>
      <c r="K16" s="2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x14ac:dyDescent="0.2">
      <c r="A17" s="43"/>
      <c r="B17" s="47"/>
      <c r="C17" s="47" t="s">
        <v>9</v>
      </c>
      <c r="D17" s="57">
        <v>76477.582500000164</v>
      </c>
      <c r="E17" s="12">
        <v>61047.337983333367</v>
      </c>
      <c r="F17" s="52">
        <v>91473.085766666773</v>
      </c>
      <c r="G17" s="12">
        <v>412753.63504999998</v>
      </c>
      <c r="H17" s="12">
        <v>365403.54555000004</v>
      </c>
      <c r="I17" s="52">
        <v>754600.42100000021</v>
      </c>
      <c r="J17" s="15"/>
      <c r="K17" s="2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x14ac:dyDescent="0.2">
      <c r="A18" s="43"/>
      <c r="B18" s="47"/>
      <c r="C18" s="47" t="s">
        <v>10</v>
      </c>
      <c r="D18" s="57">
        <v>72025.455983333261</v>
      </c>
      <c r="E18" s="12">
        <v>57919.175683333277</v>
      </c>
      <c r="F18" s="52">
        <v>91373.108533333361</v>
      </c>
      <c r="G18" s="12">
        <v>396519.79746666667</v>
      </c>
      <c r="H18" s="12">
        <v>349378.83373333327</v>
      </c>
      <c r="I18" s="52">
        <v>764713.85008333321</v>
      </c>
      <c r="J18" s="15"/>
      <c r="K18" s="2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x14ac:dyDescent="0.2">
      <c r="A19" s="43"/>
      <c r="B19" s="47"/>
      <c r="C19" s="47" t="s">
        <v>11</v>
      </c>
      <c r="D19" s="57">
        <v>77493.611583333317</v>
      </c>
      <c r="E19" s="12">
        <v>64840.787033333298</v>
      </c>
      <c r="F19" s="52">
        <v>93538.97984999996</v>
      </c>
      <c r="G19" s="12">
        <v>442965.66608333343</v>
      </c>
      <c r="H19" s="12">
        <v>399774.76611666667</v>
      </c>
      <c r="I19" s="52">
        <v>810461.83408333315</v>
      </c>
      <c r="J19" s="15"/>
      <c r="K19" s="2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x14ac:dyDescent="0.2">
      <c r="A20" s="43"/>
      <c r="B20" s="47"/>
      <c r="C20" s="47" t="s">
        <v>12</v>
      </c>
      <c r="D20" s="57">
        <v>79312.834633333361</v>
      </c>
      <c r="E20" s="12">
        <v>65861.165700000012</v>
      </c>
      <c r="F20" s="52">
        <v>91278.914700000241</v>
      </c>
      <c r="G20" s="12">
        <v>448192.92691666691</v>
      </c>
      <c r="H20" s="12">
        <v>405992.22436666669</v>
      </c>
      <c r="I20" s="52">
        <v>786431.83636666648</v>
      </c>
      <c r="J20" s="15"/>
      <c r="K20" s="2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x14ac:dyDescent="0.2">
      <c r="A21" s="43"/>
      <c r="B21" s="47"/>
      <c r="C21" s="47" t="s">
        <v>13</v>
      </c>
      <c r="D21" s="57">
        <v>78167.915283333263</v>
      </c>
      <c r="E21" s="12">
        <v>68108.120549999963</v>
      </c>
      <c r="F21" s="52">
        <v>100130.17195000012</v>
      </c>
      <c r="G21" s="12">
        <v>451088.8137833334</v>
      </c>
      <c r="H21" s="12">
        <v>417646.02121666668</v>
      </c>
      <c r="I21" s="52">
        <v>840113.81248333328</v>
      </c>
      <c r="J21" s="15"/>
      <c r="K21" s="2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ht="13.5" thickBot="1" x14ac:dyDescent="0.25">
      <c r="A22" s="43"/>
      <c r="B22" s="48" t="s">
        <v>56</v>
      </c>
      <c r="C22" s="49"/>
      <c r="D22" s="68">
        <f t="shared" ref="D22:I22" si="0">SUM(D10:D21)</f>
        <v>904311.26013333362</v>
      </c>
      <c r="E22" s="69">
        <f t="shared" si="0"/>
        <v>733559.5614499998</v>
      </c>
      <c r="F22" s="70">
        <f t="shared" si="0"/>
        <v>1137709.6877833342</v>
      </c>
      <c r="G22" s="69">
        <f t="shared" si="0"/>
        <v>4753918.1012333343</v>
      </c>
      <c r="H22" s="69">
        <f t="shared" si="0"/>
        <v>4261135.0329833329</v>
      </c>
      <c r="I22" s="70">
        <f t="shared" si="0"/>
        <v>9158329.2152333334</v>
      </c>
      <c r="J22" s="15"/>
      <c r="K22" s="2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2">
      <c r="A23" s="43"/>
      <c r="B23" s="47">
        <v>2011</v>
      </c>
      <c r="C23" s="47" t="s">
        <v>2</v>
      </c>
      <c r="D23" s="57">
        <v>78511.915549999918</v>
      </c>
      <c r="E23" s="12">
        <v>64851.360083333282</v>
      </c>
      <c r="F23" s="52">
        <v>103136.95100000004</v>
      </c>
      <c r="G23" s="12">
        <v>453969.17768333334</v>
      </c>
      <c r="H23" s="12">
        <v>400782.15496666636</v>
      </c>
      <c r="I23" s="52">
        <v>884238.66615000006</v>
      </c>
      <c r="J23" s="15"/>
      <c r="K23" s="2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x14ac:dyDescent="0.2">
      <c r="A24" s="43"/>
      <c r="B24" s="47"/>
      <c r="C24" s="47" t="s">
        <v>3</v>
      </c>
      <c r="D24" s="57">
        <v>69484.174166666708</v>
      </c>
      <c r="E24" s="12">
        <v>56168.306083333358</v>
      </c>
      <c r="F24" s="52">
        <v>88819.081316666619</v>
      </c>
      <c r="G24" s="12">
        <v>406682.51893333328</v>
      </c>
      <c r="H24" s="12">
        <v>366454.06698333326</v>
      </c>
      <c r="I24" s="52">
        <v>804075.73106666654</v>
      </c>
      <c r="J24" s="15"/>
      <c r="K24" s="2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x14ac:dyDescent="0.2">
      <c r="A25" s="43"/>
      <c r="B25" s="47"/>
      <c r="C25" s="47" t="s">
        <v>4</v>
      </c>
      <c r="D25" s="57">
        <v>100845.62778333332</v>
      </c>
      <c r="E25" s="12">
        <v>66431.972300000023</v>
      </c>
      <c r="F25" s="52">
        <v>86424.2312833334</v>
      </c>
      <c r="G25" s="12">
        <v>554551.39846666669</v>
      </c>
      <c r="H25" s="12">
        <v>467814.66796666663</v>
      </c>
      <c r="I25" s="52">
        <v>747115.14275</v>
      </c>
      <c r="J25" s="15"/>
      <c r="K25" s="2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x14ac:dyDescent="0.2">
      <c r="A26" s="43"/>
      <c r="B26" s="47"/>
      <c r="C26" s="47" t="s">
        <v>5</v>
      </c>
      <c r="D26" s="57">
        <v>89280.53305000026</v>
      </c>
      <c r="E26" s="12">
        <v>60473.90656666673</v>
      </c>
      <c r="F26" s="52">
        <v>75537.405766666736</v>
      </c>
      <c r="G26" s="12">
        <v>563127.27096666698</v>
      </c>
      <c r="H26" s="12">
        <v>439610.08668333333</v>
      </c>
      <c r="I26" s="52">
        <v>729970.98283333331</v>
      </c>
      <c r="J26" s="15"/>
      <c r="K26" s="2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x14ac:dyDescent="0.2">
      <c r="A27" s="43"/>
      <c r="B27" s="47"/>
      <c r="C27" s="47" t="s">
        <v>6</v>
      </c>
      <c r="D27" s="57">
        <v>94574.503416666863</v>
      </c>
      <c r="E27" s="12">
        <v>63981.896849999976</v>
      </c>
      <c r="F27" s="52">
        <v>77662.747066666881</v>
      </c>
      <c r="G27" s="12">
        <v>596377.6031500001</v>
      </c>
      <c r="H27" s="12">
        <v>465921.35361666669</v>
      </c>
      <c r="I27" s="52">
        <v>754571.90633333323</v>
      </c>
      <c r="J27" s="15"/>
      <c r="K27" s="2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x14ac:dyDescent="0.2">
      <c r="A28" s="43"/>
      <c r="B28" s="47"/>
      <c r="C28" s="47" t="s">
        <v>7</v>
      </c>
      <c r="D28" s="57">
        <v>92784.370083333401</v>
      </c>
      <c r="E28" s="12">
        <v>62318.569083333343</v>
      </c>
      <c r="F28" s="52">
        <v>74827.169983333399</v>
      </c>
      <c r="G28" s="12">
        <v>598530.33875000011</v>
      </c>
      <c r="H28" s="12">
        <v>462262.3350333331</v>
      </c>
      <c r="I28" s="52">
        <v>736925.27631666663</v>
      </c>
      <c r="J28" s="15"/>
      <c r="K28" s="2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x14ac:dyDescent="0.2">
      <c r="A29" s="43"/>
      <c r="B29" s="47"/>
      <c r="C29" s="47" t="s">
        <v>8</v>
      </c>
      <c r="D29" s="57">
        <v>93483.91899999998</v>
      </c>
      <c r="E29" s="12">
        <v>62694.813899999943</v>
      </c>
      <c r="F29" s="52">
        <v>74349.727833333352</v>
      </c>
      <c r="G29" s="12">
        <v>630745.73446666682</v>
      </c>
      <c r="H29" s="12">
        <v>420644.01746666653</v>
      </c>
      <c r="I29" s="52">
        <v>761317.81873333349</v>
      </c>
      <c r="J29" s="15"/>
      <c r="K29" s="2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x14ac:dyDescent="0.2">
      <c r="A30" s="43"/>
      <c r="B30" s="47"/>
      <c r="C30" s="47" t="s">
        <v>9</v>
      </c>
      <c r="D30" s="57">
        <v>95827.393166666661</v>
      </c>
      <c r="E30" s="12">
        <v>64745.148250000013</v>
      </c>
      <c r="F30" s="52">
        <v>72002.05058333349</v>
      </c>
      <c r="G30" s="12">
        <v>657747.18661666708</v>
      </c>
      <c r="H30" s="12">
        <v>440529.55383333325</v>
      </c>
      <c r="I30" s="52">
        <v>793249.62601666688</v>
      </c>
      <c r="J30" s="15"/>
      <c r="K30" s="2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x14ac:dyDescent="0.2">
      <c r="A31" s="43"/>
      <c r="B31" s="47"/>
      <c r="C31" s="47" t="s">
        <v>10</v>
      </c>
      <c r="D31" s="57">
        <v>91841.208183333394</v>
      </c>
      <c r="E31" s="12">
        <v>60819.936116666577</v>
      </c>
      <c r="F31" s="52">
        <v>70211.174216666564</v>
      </c>
      <c r="G31" s="12">
        <v>610232.519516667</v>
      </c>
      <c r="H31" s="12">
        <v>459662.40188333334</v>
      </c>
      <c r="I31" s="52">
        <v>781292.54311666708</v>
      </c>
      <c r="J31" s="15"/>
      <c r="K31" s="2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x14ac:dyDescent="0.2">
      <c r="A32" s="43"/>
      <c r="B32" s="47"/>
      <c r="C32" s="47" t="s">
        <v>11</v>
      </c>
      <c r="D32" s="57">
        <v>97185.386499999891</v>
      </c>
      <c r="E32" s="12">
        <v>62509.281149999973</v>
      </c>
      <c r="F32" s="52">
        <v>75306.749033333268</v>
      </c>
      <c r="G32" s="12">
        <v>645014.96299999999</v>
      </c>
      <c r="H32" s="12">
        <v>464273.83878333325</v>
      </c>
      <c r="I32" s="52">
        <v>807162.55128333345</v>
      </c>
      <c r="J32" s="15"/>
      <c r="K32" s="2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x14ac:dyDescent="0.2">
      <c r="A33" s="43"/>
      <c r="B33" s="47"/>
      <c r="C33" s="47" t="s">
        <v>12</v>
      </c>
      <c r="D33" s="57">
        <v>91105.58154999993</v>
      </c>
      <c r="E33" s="12">
        <v>60440.263049999994</v>
      </c>
      <c r="F33" s="52">
        <v>87575.617749999918</v>
      </c>
      <c r="G33" s="12">
        <v>596578.47373333341</v>
      </c>
      <c r="H33" s="12">
        <v>443898.18040000007</v>
      </c>
      <c r="I33" s="52">
        <v>898246.30686666723</v>
      </c>
      <c r="J33" s="15"/>
      <c r="K33" s="2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">
      <c r="A34" s="43"/>
      <c r="B34" s="47"/>
      <c r="C34" s="47" t="s">
        <v>13</v>
      </c>
      <c r="D34" s="57">
        <v>105367.16113333321</v>
      </c>
      <c r="E34" s="12">
        <v>66651.403833333272</v>
      </c>
      <c r="F34" s="52">
        <v>82870.929666666678</v>
      </c>
      <c r="G34" s="12">
        <v>696059.18843333295</v>
      </c>
      <c r="H34" s="12">
        <v>497597.66591666685</v>
      </c>
      <c r="I34" s="52">
        <v>894412.07763333339</v>
      </c>
      <c r="J34" s="15"/>
      <c r="K34" s="2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ht="13.5" thickBot="1" x14ac:dyDescent="0.25">
      <c r="A35" s="43"/>
      <c r="B35" s="48" t="s">
        <v>65</v>
      </c>
      <c r="C35" s="49"/>
      <c r="D35" s="68">
        <f t="shared" ref="D35:I35" si="1">SUM(D23:D34)</f>
        <v>1100291.7735833335</v>
      </c>
      <c r="E35" s="69">
        <f t="shared" si="1"/>
        <v>752086.85726666648</v>
      </c>
      <c r="F35" s="70">
        <f t="shared" si="1"/>
        <v>968723.83550000039</v>
      </c>
      <c r="G35" s="69">
        <f t="shared" si="1"/>
        <v>7009616.3737166682</v>
      </c>
      <c r="H35" s="69">
        <f t="shared" si="1"/>
        <v>5329450.323533332</v>
      </c>
      <c r="I35" s="70">
        <f t="shared" si="1"/>
        <v>9592578.6291000023</v>
      </c>
      <c r="J35" s="15"/>
      <c r="K35" s="2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">
      <c r="A36" s="43"/>
      <c r="B36" s="51">
        <v>2012</v>
      </c>
      <c r="C36" s="51" t="s">
        <v>2</v>
      </c>
      <c r="D36" s="57">
        <v>102252.97309999986</v>
      </c>
      <c r="E36" s="12">
        <v>64888.606033333359</v>
      </c>
      <c r="F36" s="52">
        <v>77580.821716666673</v>
      </c>
      <c r="G36" s="12">
        <v>678665.29634999996</v>
      </c>
      <c r="H36" s="12">
        <v>495220.88405000011</v>
      </c>
      <c r="I36" s="52">
        <v>884551.38809999998</v>
      </c>
      <c r="J36" s="15"/>
      <c r="K36" s="2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">
      <c r="A37" s="43"/>
      <c r="B37" s="79"/>
      <c r="C37" s="79" t="s">
        <v>3</v>
      </c>
      <c r="D37" s="57">
        <v>91269.707749999783</v>
      </c>
      <c r="E37" s="12">
        <v>58062.74394999988</v>
      </c>
      <c r="F37" s="52">
        <v>69185.075449999975</v>
      </c>
      <c r="G37" s="12">
        <v>629898.28119999962</v>
      </c>
      <c r="H37" s="12">
        <v>454575.52283333347</v>
      </c>
      <c r="I37" s="52">
        <v>832659.97299999953</v>
      </c>
      <c r="J37" s="15"/>
      <c r="K37" s="2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">
      <c r="A38" s="43"/>
      <c r="B38" s="79"/>
      <c r="C38" s="79" t="s">
        <v>4</v>
      </c>
      <c r="D38" s="57">
        <v>110643.27913333333</v>
      </c>
      <c r="E38" s="12">
        <v>68906.176983333353</v>
      </c>
      <c r="F38" s="52">
        <v>74591.315633333405</v>
      </c>
      <c r="G38" s="12">
        <v>733385.0675999996</v>
      </c>
      <c r="H38" s="12">
        <v>523362.00543333328</v>
      </c>
      <c r="I38" s="52">
        <v>890066.48718333337</v>
      </c>
      <c r="J38" s="15"/>
      <c r="K38" s="2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">
      <c r="A39" s="43"/>
      <c r="B39" s="79"/>
      <c r="C39" s="79" t="s">
        <v>5</v>
      </c>
      <c r="D39" s="57">
        <v>104452.50294999997</v>
      </c>
      <c r="E39" s="12">
        <v>61903.97756666661</v>
      </c>
      <c r="F39" s="52">
        <v>69288.160666666576</v>
      </c>
      <c r="G39" s="12">
        <v>684957.43271666649</v>
      </c>
      <c r="H39" s="12">
        <v>479250.31790000008</v>
      </c>
      <c r="I39" s="52">
        <v>900503.43024999986</v>
      </c>
      <c r="J39" s="15"/>
      <c r="K39" s="2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">
      <c r="A40" s="43"/>
      <c r="B40" s="79"/>
      <c r="C40" s="79" t="s">
        <v>6</v>
      </c>
      <c r="D40" s="57">
        <v>119543.06053333328</v>
      </c>
      <c r="E40" s="12">
        <v>54929.605366666743</v>
      </c>
      <c r="F40" s="52">
        <v>73651.782033333351</v>
      </c>
      <c r="G40" s="12">
        <v>814706.1369833335</v>
      </c>
      <c r="H40" s="12">
        <v>439811.77120000002</v>
      </c>
      <c r="I40" s="52">
        <v>922281.47881666676</v>
      </c>
      <c r="J40" s="15"/>
      <c r="K40" s="2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">
      <c r="A41" s="43"/>
      <c r="B41" s="79"/>
      <c r="C41" s="79" t="s">
        <v>7</v>
      </c>
      <c r="D41" s="57">
        <v>117021.09978333335</v>
      </c>
      <c r="E41" s="12">
        <v>53248.241166666638</v>
      </c>
      <c r="F41" s="52">
        <v>70980.696799999918</v>
      </c>
      <c r="G41" s="12">
        <v>809123.07598333352</v>
      </c>
      <c r="H41" s="12">
        <v>433222.17616666667</v>
      </c>
      <c r="I41" s="52">
        <v>926311.31675000011</v>
      </c>
      <c r="J41" s="15"/>
      <c r="K41" s="2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">
      <c r="A42" s="43"/>
      <c r="B42" s="79"/>
      <c r="C42" s="79" t="s">
        <v>8</v>
      </c>
      <c r="D42" s="57">
        <v>116800.70246666655</v>
      </c>
      <c r="E42" s="12">
        <v>52249.497999999912</v>
      </c>
      <c r="F42" s="52">
        <v>70391.649383333293</v>
      </c>
      <c r="G42" s="12">
        <v>787045.99813333328</v>
      </c>
      <c r="H42" s="12">
        <v>432243.92733333335</v>
      </c>
      <c r="I42" s="52">
        <v>1008633.5866833333</v>
      </c>
      <c r="J42" s="15"/>
      <c r="K42" s="2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">
      <c r="A43" s="43"/>
      <c r="B43" s="79"/>
      <c r="C43" s="79" t="s">
        <v>9</v>
      </c>
      <c r="D43" s="57">
        <v>121180.24309999989</v>
      </c>
      <c r="E43" s="12">
        <v>54120.784966666739</v>
      </c>
      <c r="F43" s="52">
        <v>70648.963200000071</v>
      </c>
      <c r="G43" s="12">
        <v>827428.87953333347</v>
      </c>
      <c r="H43" s="12">
        <v>457006.79206666676</v>
      </c>
      <c r="I43" s="52">
        <v>1046609.6312499996</v>
      </c>
      <c r="J43" s="15"/>
      <c r="K43" s="2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">
      <c r="A44" s="43"/>
      <c r="B44" s="79"/>
      <c r="C44" s="79" t="s">
        <v>10</v>
      </c>
      <c r="D44" s="57">
        <v>108298.4866166666</v>
      </c>
      <c r="E44" s="12">
        <v>47471.759649999993</v>
      </c>
      <c r="F44" s="52">
        <v>64741.184316666593</v>
      </c>
      <c r="G44" s="12">
        <v>762577.55086666672</v>
      </c>
      <c r="H44" s="12">
        <v>403316.90599999984</v>
      </c>
      <c r="I44" s="52">
        <v>996952.39054999966</v>
      </c>
      <c r="J44" s="15"/>
      <c r="K44" s="2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x14ac:dyDescent="0.2">
      <c r="A45" s="43"/>
      <c r="B45" s="79"/>
      <c r="C45" s="79" t="s">
        <v>11</v>
      </c>
      <c r="D45" s="57">
        <v>124973.22131666671</v>
      </c>
      <c r="E45" s="12">
        <v>55615.752499999988</v>
      </c>
      <c r="F45" s="52">
        <v>70593.319833333313</v>
      </c>
      <c r="G45" s="12">
        <v>890485.61089999997</v>
      </c>
      <c r="H45" s="12">
        <v>476740.79026666668</v>
      </c>
      <c r="I45" s="52">
        <v>991911.80251666647</v>
      </c>
      <c r="J45" s="15"/>
      <c r="K45" s="2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x14ac:dyDescent="0.2">
      <c r="A46" s="43"/>
      <c r="B46" s="79"/>
      <c r="C46" s="79" t="s">
        <v>12</v>
      </c>
      <c r="D46" s="57">
        <v>116916.65275000005</v>
      </c>
      <c r="E46" s="12">
        <v>51829.697049999952</v>
      </c>
      <c r="F46" s="52">
        <v>65607.100266666617</v>
      </c>
      <c r="G46" s="12">
        <v>850602.26339999982</v>
      </c>
      <c r="H46" s="12">
        <v>455940.0897166669</v>
      </c>
      <c r="I46" s="52">
        <v>974827.69744999998</v>
      </c>
      <c r="J46" s="15"/>
      <c r="K46" s="2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">
      <c r="A47" s="43"/>
      <c r="B47" s="79"/>
      <c r="C47" s="79" t="s">
        <v>13</v>
      </c>
      <c r="D47" s="57">
        <v>118968.18423333332</v>
      </c>
      <c r="E47" s="12">
        <v>51536.541866666652</v>
      </c>
      <c r="F47" s="52">
        <v>73371.260833333305</v>
      </c>
      <c r="G47" s="12">
        <v>864234.19906666677</v>
      </c>
      <c r="H47" s="12">
        <v>460232.00856666669</v>
      </c>
      <c r="I47" s="52">
        <v>1084323.0634166664</v>
      </c>
      <c r="J47" s="15"/>
      <c r="K47" s="2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3.5" thickBot="1" x14ac:dyDescent="0.25">
      <c r="A48" s="43"/>
      <c r="B48" s="48" t="s">
        <v>66</v>
      </c>
      <c r="C48" s="48"/>
      <c r="D48" s="68">
        <f t="shared" ref="D48:I48" si="2">SUM(D36:D47)</f>
        <v>1352320.1137333328</v>
      </c>
      <c r="E48" s="124">
        <f t="shared" si="2"/>
        <v>674763.38509999972</v>
      </c>
      <c r="F48" s="70">
        <f t="shared" si="2"/>
        <v>850631.3301333331</v>
      </c>
      <c r="G48" s="69">
        <f t="shared" si="2"/>
        <v>9333109.792733334</v>
      </c>
      <c r="H48" s="124">
        <f t="shared" si="2"/>
        <v>5510923.1915333346</v>
      </c>
      <c r="I48" s="70">
        <f t="shared" si="2"/>
        <v>11459632.245966665</v>
      </c>
      <c r="J48" s="15"/>
      <c r="K48" s="2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">
      <c r="A49" s="43"/>
      <c r="B49" s="79">
        <v>2013</v>
      </c>
      <c r="C49" s="79" t="s">
        <v>2</v>
      </c>
      <c r="D49" s="56">
        <v>120437.95625000018</v>
      </c>
      <c r="E49" s="53">
        <v>53239.072599999861</v>
      </c>
      <c r="F49" s="54">
        <v>69754.571466666632</v>
      </c>
      <c r="G49" s="56">
        <v>876239.64875000087</v>
      </c>
      <c r="H49" s="53">
        <v>481321.88958333357</v>
      </c>
      <c r="I49" s="54">
        <v>1036068.7071000002</v>
      </c>
      <c r="J49" s="15"/>
      <c r="K49" s="2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">
      <c r="A50" s="43"/>
      <c r="B50" s="79"/>
      <c r="C50" s="79" t="s">
        <v>3</v>
      </c>
      <c r="D50" s="57">
        <v>102513.55938333309</v>
      </c>
      <c r="E50" s="12">
        <v>44593.647650000043</v>
      </c>
      <c r="F50" s="52">
        <v>61260.20946666674</v>
      </c>
      <c r="G50" s="57">
        <v>753389.11028333346</v>
      </c>
      <c r="H50" s="12">
        <v>406679.25675</v>
      </c>
      <c r="I50" s="52">
        <v>963263.08636666718</v>
      </c>
      <c r="J50" s="15"/>
      <c r="K50" s="2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">
      <c r="A51" s="43"/>
      <c r="B51" s="79"/>
      <c r="C51" s="79" t="s">
        <v>4</v>
      </c>
      <c r="D51" s="57">
        <v>116206.69715000001</v>
      </c>
      <c r="E51" s="12">
        <v>51662.065766666718</v>
      </c>
      <c r="F51" s="52">
        <v>65108.088816666866</v>
      </c>
      <c r="G51" s="57">
        <v>858593.16053333378</v>
      </c>
      <c r="H51" s="12">
        <v>460996.74621666683</v>
      </c>
      <c r="I51" s="52">
        <v>1055013.1258333332</v>
      </c>
      <c r="J51" s="15"/>
      <c r="K51" s="2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">
      <c r="A52" s="43"/>
      <c r="B52" s="79"/>
      <c r="C52" s="79" t="s">
        <v>5</v>
      </c>
      <c r="D52" s="57">
        <v>116329.35515000025</v>
      </c>
      <c r="E52" s="12">
        <v>51341.250233333281</v>
      </c>
      <c r="F52" s="52">
        <v>59941.772583333448</v>
      </c>
      <c r="G52" s="57">
        <v>848686.4010999999</v>
      </c>
      <c r="H52" s="12">
        <v>475636.25413333351</v>
      </c>
      <c r="I52" s="52">
        <v>970176.04131666606</v>
      </c>
      <c r="J52" s="15"/>
      <c r="K52" s="2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">
      <c r="A53" s="43"/>
      <c r="B53" s="79"/>
      <c r="C53" s="79" t="s">
        <v>6</v>
      </c>
      <c r="D53" s="57">
        <v>117517.55638333302</v>
      </c>
      <c r="E53" s="12">
        <v>52060.516083333299</v>
      </c>
      <c r="F53" s="52">
        <v>60355.386933333379</v>
      </c>
      <c r="G53" s="57">
        <v>850730.22476666758</v>
      </c>
      <c r="H53" s="12">
        <v>467346.98353333335</v>
      </c>
      <c r="I53" s="52">
        <v>973958.06138333341</v>
      </c>
      <c r="J53" s="15"/>
      <c r="K53" s="2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">
      <c r="A54" s="43"/>
      <c r="B54" s="79"/>
      <c r="C54" s="79" t="s">
        <v>7</v>
      </c>
      <c r="D54" s="57">
        <v>110984.14871666656</v>
      </c>
      <c r="E54" s="12">
        <v>48470.519366666631</v>
      </c>
      <c r="F54" s="52">
        <v>57654.839983333324</v>
      </c>
      <c r="G54" s="57">
        <v>824063.70836666692</v>
      </c>
      <c r="H54" s="12">
        <v>451197.05618333328</v>
      </c>
      <c r="I54" s="52">
        <v>921987.39594999992</v>
      </c>
      <c r="J54" s="15"/>
      <c r="K54" s="2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">
      <c r="A55" s="43"/>
      <c r="B55" s="79"/>
      <c r="C55" s="79" t="s">
        <v>8</v>
      </c>
      <c r="D55" s="57">
        <v>115715.1559666666</v>
      </c>
      <c r="E55" s="12">
        <v>51251.699133333212</v>
      </c>
      <c r="F55" s="52">
        <v>59143.195866666552</v>
      </c>
      <c r="G55" s="57">
        <v>845827.47233333369</v>
      </c>
      <c r="H55" s="12">
        <v>480818.40671666677</v>
      </c>
      <c r="I55" s="52">
        <v>932031.27553333389</v>
      </c>
      <c r="J55" s="15"/>
      <c r="K55" s="2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">
      <c r="A56" s="43"/>
      <c r="B56" s="79"/>
      <c r="C56" s="79" t="s">
        <v>9</v>
      </c>
      <c r="D56" s="57">
        <v>114727.18488333328</v>
      </c>
      <c r="E56" s="12">
        <v>50737.265166666679</v>
      </c>
      <c r="F56" s="52">
        <v>58579.673499999975</v>
      </c>
      <c r="G56" s="57">
        <v>864691.21898333298</v>
      </c>
      <c r="H56" s="12">
        <v>480793.97734999994</v>
      </c>
      <c r="I56" s="52">
        <v>922593.67611666664</v>
      </c>
      <c r="J56" s="15"/>
      <c r="K56" s="2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">
      <c r="A57" s="43"/>
      <c r="B57" s="79"/>
      <c r="C57" s="79" t="s">
        <v>10</v>
      </c>
      <c r="D57" s="57">
        <v>104523.61299999971</v>
      </c>
      <c r="E57" s="12">
        <v>45184.689400000112</v>
      </c>
      <c r="F57" s="52">
        <v>52920.768599999894</v>
      </c>
      <c r="G57" s="57">
        <v>809734.01674999995</v>
      </c>
      <c r="H57" s="12">
        <v>428547.4000000002</v>
      </c>
      <c r="I57" s="52">
        <v>852082.30045000021</v>
      </c>
      <c r="J57" s="15"/>
      <c r="K57" s="2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x14ac:dyDescent="0.2">
      <c r="A58" s="43"/>
      <c r="B58" s="79"/>
      <c r="C58" s="79" t="s">
        <v>11</v>
      </c>
      <c r="D58" s="57">
        <v>115992.24975000005</v>
      </c>
      <c r="E58" s="12">
        <v>51419.951950000126</v>
      </c>
      <c r="F58" s="52">
        <v>55615.357383333278</v>
      </c>
      <c r="G58" s="57">
        <v>889619.37953333359</v>
      </c>
      <c r="H58" s="12">
        <v>490386.20306666667</v>
      </c>
      <c r="I58" s="52">
        <v>886171.14549999987</v>
      </c>
      <c r="J58" s="15"/>
      <c r="K58" s="2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x14ac:dyDescent="0.2">
      <c r="A59" s="43"/>
      <c r="B59" s="79"/>
      <c r="C59" s="79" t="s">
        <v>12</v>
      </c>
      <c r="D59" s="57">
        <v>111750.10358333323</v>
      </c>
      <c r="E59" s="12">
        <v>49367.782533333317</v>
      </c>
      <c r="F59" s="52">
        <v>53713.630349999999</v>
      </c>
      <c r="G59" s="57">
        <v>857983.1781833336</v>
      </c>
      <c r="H59" s="12">
        <v>468510.46431666677</v>
      </c>
      <c r="I59" s="52">
        <v>835619.9996666665</v>
      </c>
      <c r="J59" s="15"/>
      <c r="K59" s="2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x14ac:dyDescent="0.2">
      <c r="A60" s="43"/>
      <c r="B60" s="79"/>
      <c r="C60" s="79" t="s">
        <v>13</v>
      </c>
      <c r="D60" s="57">
        <v>117262.71934999996</v>
      </c>
      <c r="E60" s="12">
        <v>51358.550649999968</v>
      </c>
      <c r="F60" s="52">
        <v>59177.951433333292</v>
      </c>
      <c r="G60" s="57">
        <v>890203.44733333297</v>
      </c>
      <c r="H60" s="12">
        <v>480903.38591666677</v>
      </c>
      <c r="I60" s="52">
        <v>883830.04941666615</v>
      </c>
      <c r="J60" s="15"/>
      <c r="K60" s="2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ht="13.5" thickBot="1" x14ac:dyDescent="0.25">
      <c r="A61" s="17"/>
      <c r="B61" s="48" t="s">
        <v>67</v>
      </c>
      <c r="C61" s="48"/>
      <c r="D61" s="139">
        <f t="shared" ref="D61:I61" si="3">SUM(D49:D60)</f>
        <v>1363960.2995666659</v>
      </c>
      <c r="E61" s="138">
        <f>SUM(E49:E60)</f>
        <v>600687.01053333329</v>
      </c>
      <c r="F61" s="140">
        <f t="shared" si="3"/>
        <v>713225.44638333342</v>
      </c>
      <c r="G61" s="68">
        <f t="shared" si="3"/>
        <v>10169760.966916669</v>
      </c>
      <c r="H61" s="69">
        <f t="shared" si="3"/>
        <v>5573138.0237666685</v>
      </c>
      <c r="I61" s="70">
        <f t="shared" si="3"/>
        <v>11232794.864633335</v>
      </c>
      <c r="J61" s="15"/>
      <c r="K61" s="2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x14ac:dyDescent="0.2">
      <c r="A62" s="17"/>
      <c r="B62" s="51">
        <v>2014</v>
      </c>
      <c r="C62" s="134" t="s">
        <v>2</v>
      </c>
      <c r="D62" s="56">
        <v>117063.12921666632</v>
      </c>
      <c r="E62" s="53">
        <v>51648.982100000067</v>
      </c>
      <c r="F62" s="54">
        <v>56725.230083333365</v>
      </c>
      <c r="G62" s="53">
        <v>1041718.5342833333</v>
      </c>
      <c r="H62" s="53">
        <v>302286.54411666683</v>
      </c>
      <c r="I62" s="54">
        <v>825742.52753333363</v>
      </c>
      <c r="J62" s="15"/>
      <c r="K62" s="2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x14ac:dyDescent="0.2">
      <c r="A63" s="17"/>
      <c r="B63" s="79"/>
      <c r="C63" s="133" t="s">
        <v>3</v>
      </c>
      <c r="D63" s="57">
        <v>101216.10073333351</v>
      </c>
      <c r="E63" s="12">
        <v>43494.774916666647</v>
      </c>
      <c r="F63" s="52">
        <v>48940.192483333281</v>
      </c>
      <c r="G63" s="12">
        <v>761002.45723333326</v>
      </c>
      <c r="H63" s="12">
        <v>406187.79441666673</v>
      </c>
      <c r="I63" s="52">
        <v>731742.78459999943</v>
      </c>
      <c r="J63" s="15"/>
      <c r="K63" s="2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x14ac:dyDescent="0.2">
      <c r="A64" s="17"/>
      <c r="B64" s="79"/>
      <c r="C64" s="133" t="s">
        <v>4</v>
      </c>
      <c r="D64" s="57">
        <v>117980.10929999997</v>
      </c>
      <c r="E64" s="12">
        <v>52454.315499999968</v>
      </c>
      <c r="F64" s="52">
        <v>55459.586649999852</v>
      </c>
      <c r="G64" s="12">
        <v>876386.50169999956</v>
      </c>
      <c r="H64" s="12">
        <v>475141.58638333349</v>
      </c>
      <c r="I64" s="52">
        <v>813117.81545000023</v>
      </c>
      <c r="J64" s="15"/>
      <c r="K64" s="2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x14ac:dyDescent="0.2">
      <c r="A65" s="17"/>
      <c r="B65" s="79"/>
      <c r="C65" s="133" t="s">
        <v>5</v>
      </c>
      <c r="D65" s="57">
        <v>116265.32223333328</v>
      </c>
      <c r="E65" s="12">
        <v>50763.932249999889</v>
      </c>
      <c r="F65" s="52">
        <v>53412.315200000012</v>
      </c>
      <c r="G65" s="12">
        <v>847298.51669999969</v>
      </c>
      <c r="H65" s="12">
        <v>457457.40918333334</v>
      </c>
      <c r="I65" s="52">
        <v>762916.96953333332</v>
      </c>
      <c r="J65" s="15"/>
      <c r="K65" s="2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x14ac:dyDescent="0.2">
      <c r="A66" s="17"/>
      <c r="B66" s="79"/>
      <c r="C66" s="133" t="s">
        <v>6</v>
      </c>
      <c r="D66" s="57">
        <v>114852.02601666636</v>
      </c>
      <c r="E66" s="12">
        <v>50576.80178333338</v>
      </c>
      <c r="F66" s="52">
        <v>53471.73725000002</v>
      </c>
      <c r="G66" s="12">
        <v>843444.97698333405</v>
      </c>
      <c r="H66" s="12">
        <v>442652.67853333341</v>
      </c>
      <c r="I66" s="52">
        <v>761010.99561666686</v>
      </c>
      <c r="J66" s="15"/>
      <c r="K66" s="2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x14ac:dyDescent="0.2">
      <c r="A67" s="17"/>
      <c r="B67" s="79"/>
      <c r="C67" s="133" t="s">
        <v>7</v>
      </c>
      <c r="D67" s="57">
        <v>111904.00049999986</v>
      </c>
      <c r="E67" s="12">
        <v>49483.938583333293</v>
      </c>
      <c r="F67" s="52">
        <v>51039.190333333332</v>
      </c>
      <c r="G67" s="12">
        <v>808498.24291666655</v>
      </c>
      <c r="H67" s="12">
        <v>427325.43671666668</v>
      </c>
      <c r="I67" s="52">
        <v>713364.74761666683</v>
      </c>
      <c r="J67" s="15"/>
      <c r="K67" s="2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x14ac:dyDescent="0.2">
      <c r="B68" s="79"/>
      <c r="C68" s="133" t="s">
        <v>8</v>
      </c>
      <c r="D68" s="57">
        <v>115296.59963333311</v>
      </c>
      <c r="E68" s="12">
        <v>51487.873950000096</v>
      </c>
      <c r="F68" s="52">
        <v>50886.829633333531</v>
      </c>
      <c r="G68" s="12">
        <v>851249.04870000004</v>
      </c>
      <c r="H68" s="12">
        <v>448862.50348333339</v>
      </c>
      <c r="I68" s="52">
        <v>717068.93480000005</v>
      </c>
      <c r="J68" s="15"/>
    </row>
    <row r="69" spans="1:38" x14ac:dyDescent="0.2">
      <c r="B69" s="79"/>
      <c r="C69" s="133" t="s">
        <v>9</v>
      </c>
      <c r="D69" s="57">
        <v>112395.06516666662</v>
      </c>
      <c r="E69" s="12">
        <v>50317.111733333353</v>
      </c>
      <c r="F69" s="52">
        <v>50339.562016666663</v>
      </c>
      <c r="G69" s="12">
        <v>871730.24153333309</v>
      </c>
      <c r="H69" s="12">
        <v>447577.28781666665</v>
      </c>
      <c r="I69" s="52">
        <v>730965.57013333356</v>
      </c>
      <c r="J69" s="15"/>
    </row>
    <row r="70" spans="1:38" x14ac:dyDescent="0.2">
      <c r="B70" s="79"/>
      <c r="C70" s="133" t="s">
        <v>10</v>
      </c>
      <c r="D70" s="57">
        <v>106208.7695500001</v>
      </c>
      <c r="E70" s="12">
        <v>47549.056816666554</v>
      </c>
      <c r="F70" s="52">
        <v>47647.671366666669</v>
      </c>
      <c r="G70" s="12">
        <v>829225.18400000001</v>
      </c>
      <c r="H70" s="12">
        <v>429614.97031666664</v>
      </c>
      <c r="I70" s="52">
        <v>694164.77730000019</v>
      </c>
      <c r="J70" s="15"/>
    </row>
    <row r="71" spans="1:38" x14ac:dyDescent="0.2">
      <c r="B71" s="79"/>
      <c r="C71" s="133" t="s">
        <v>11</v>
      </c>
      <c r="D71" s="57">
        <v>115070.53643333339</v>
      </c>
      <c r="E71" s="12">
        <v>53815.338949999932</v>
      </c>
      <c r="F71" s="52">
        <v>50462.985616666723</v>
      </c>
      <c r="G71" s="12">
        <v>888494.83721666713</v>
      </c>
      <c r="H71" s="12">
        <v>468543.01716666692</v>
      </c>
      <c r="I71" s="52">
        <v>719910.06145000015</v>
      </c>
      <c r="J71" s="15"/>
    </row>
    <row r="72" spans="1:38" x14ac:dyDescent="0.2">
      <c r="B72" s="79"/>
      <c r="C72" s="133" t="s">
        <v>12</v>
      </c>
      <c r="D72" s="57">
        <v>110533.73196666675</v>
      </c>
      <c r="E72" s="12">
        <v>53203.221366666738</v>
      </c>
      <c r="F72" s="52">
        <v>48323.390733333283</v>
      </c>
      <c r="G72" s="12">
        <v>861194.08371666702</v>
      </c>
      <c r="H72" s="12">
        <v>441083.74233333342</v>
      </c>
      <c r="I72" s="52">
        <v>678307.21795000031</v>
      </c>
      <c r="J72" s="15"/>
    </row>
    <row r="73" spans="1:38" x14ac:dyDescent="0.2">
      <c r="B73" s="79"/>
      <c r="C73" s="133" t="s">
        <v>13</v>
      </c>
      <c r="D73" s="57">
        <v>114904.26851666652</v>
      </c>
      <c r="E73" s="12">
        <v>54219.949683333318</v>
      </c>
      <c r="F73" s="52">
        <v>51817.601266666563</v>
      </c>
      <c r="G73" s="12">
        <v>899812.31395000021</v>
      </c>
      <c r="H73" s="12">
        <v>456606.40461666661</v>
      </c>
      <c r="I73" s="52">
        <v>721042.55741666653</v>
      </c>
      <c r="J73" s="15"/>
    </row>
    <row r="74" spans="1:38" ht="13.5" thickBot="1" x14ac:dyDescent="0.25">
      <c r="A74" s="17"/>
      <c r="B74" s="48" t="s">
        <v>69</v>
      </c>
      <c r="C74" s="132"/>
      <c r="D74" s="68">
        <f>SUM(D62:D73)</f>
        <v>1353689.6592666656</v>
      </c>
      <c r="E74" s="69">
        <f t="shared" ref="E74:I74" si="4">SUM(E62:E73)</f>
        <v>609015.29763333325</v>
      </c>
      <c r="F74" s="70">
        <f t="shared" si="4"/>
        <v>618526.29263333336</v>
      </c>
      <c r="G74" s="69">
        <f t="shared" si="4"/>
        <v>10380054.938933335</v>
      </c>
      <c r="H74" s="69">
        <f t="shared" si="4"/>
        <v>5203339.3750833338</v>
      </c>
      <c r="I74" s="70">
        <f t="shared" si="4"/>
        <v>8869354.9594000001</v>
      </c>
      <c r="J74" s="15"/>
      <c r="K74" s="2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x14ac:dyDescent="0.2">
      <c r="A75" s="17"/>
      <c r="B75" s="51">
        <v>2015</v>
      </c>
      <c r="C75" s="171" t="s">
        <v>2</v>
      </c>
      <c r="D75" s="56">
        <v>111550.29054999986</v>
      </c>
      <c r="E75" s="53">
        <v>54525.658433333374</v>
      </c>
      <c r="F75" s="54">
        <v>50861.812400000003</v>
      </c>
      <c r="G75" s="53">
        <v>868862.49876666639</v>
      </c>
      <c r="H75" s="53">
        <v>451425.63573333336</v>
      </c>
      <c r="I75" s="54">
        <v>693537.41773333296</v>
      </c>
      <c r="J75" s="15"/>
      <c r="K75" s="2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 x14ac:dyDescent="0.2">
      <c r="A76" s="17"/>
      <c r="B76" s="79"/>
      <c r="C76" s="133" t="s">
        <v>3</v>
      </c>
      <c r="D76" s="57">
        <v>99561.302516666619</v>
      </c>
      <c r="E76" s="12">
        <v>50108.014766666609</v>
      </c>
      <c r="F76" s="52">
        <v>45886.660316666574</v>
      </c>
      <c r="G76" s="12">
        <v>778898.0014333328</v>
      </c>
      <c r="H76" s="12">
        <v>397435.05499999999</v>
      </c>
      <c r="I76" s="52">
        <v>619145.56548333261</v>
      </c>
      <c r="J76" s="15"/>
      <c r="K76" s="2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 x14ac:dyDescent="0.2">
      <c r="A77" s="17"/>
      <c r="B77" s="79"/>
      <c r="C77" s="133" t="s">
        <v>4</v>
      </c>
      <c r="D77" s="57">
        <v>121171.63198333312</v>
      </c>
      <c r="E77" s="12">
        <v>63235.297233333426</v>
      </c>
      <c r="F77" s="52">
        <v>53367.195249999932</v>
      </c>
      <c r="G77" s="12">
        <v>934948.79384999967</v>
      </c>
      <c r="H77" s="12">
        <v>488796.32556666632</v>
      </c>
      <c r="I77" s="52">
        <v>693140.64596666722</v>
      </c>
      <c r="J77" s="15"/>
      <c r="K77" s="2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x14ac:dyDescent="0.2">
      <c r="A78" s="17"/>
      <c r="B78" s="79"/>
      <c r="C78" s="133" t="s">
        <v>5</v>
      </c>
      <c r="D78" s="57">
        <v>113126.46199999997</v>
      </c>
      <c r="E78" s="12">
        <v>60446.884066666622</v>
      </c>
      <c r="F78" s="52">
        <v>48017.843999999903</v>
      </c>
      <c r="G78" s="12">
        <v>883663.78513333329</v>
      </c>
      <c r="H78" s="12">
        <v>463579.12245000002</v>
      </c>
      <c r="I78" s="52">
        <v>625494.52199999976</v>
      </c>
      <c r="J78" s="15"/>
      <c r="K78" s="2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 x14ac:dyDescent="0.2">
      <c r="A79" s="17"/>
      <c r="B79" s="79"/>
      <c r="C79" s="133" t="s">
        <v>6</v>
      </c>
      <c r="D79" s="57">
        <v>107874.67036666659</v>
      </c>
      <c r="E79" s="12">
        <v>58133.886133333363</v>
      </c>
      <c r="F79" s="52">
        <v>46830.218199999916</v>
      </c>
      <c r="G79" s="12">
        <v>869357.9593499999</v>
      </c>
      <c r="H79" s="12">
        <v>439596.06458333327</v>
      </c>
      <c r="I79" s="52">
        <v>614001.51468333311</v>
      </c>
      <c r="J79" s="15"/>
      <c r="K79" s="2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 x14ac:dyDescent="0.2">
      <c r="A80" s="17"/>
      <c r="B80" s="79"/>
      <c r="C80" s="133" t="s">
        <v>7</v>
      </c>
      <c r="D80" s="57">
        <v>108702.26241666668</v>
      </c>
      <c r="E80" s="12">
        <v>58508.585133333458</v>
      </c>
      <c r="F80" s="52">
        <v>45227.508200000026</v>
      </c>
      <c r="G80" s="12">
        <v>867406.20278333314</v>
      </c>
      <c r="H80" s="12">
        <v>447152.65969999984</v>
      </c>
      <c r="I80" s="52">
        <v>575329.63846666703</v>
      </c>
      <c r="J80" s="15"/>
      <c r="K80" s="2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 x14ac:dyDescent="0.2">
      <c r="A81" s="17"/>
      <c r="B81" s="79"/>
      <c r="C81" s="133" t="s">
        <v>8</v>
      </c>
      <c r="D81" s="57">
        <v>117099.68236666669</v>
      </c>
      <c r="E81" s="12">
        <v>59899.340266666688</v>
      </c>
      <c r="F81" s="52">
        <v>46592.749666666561</v>
      </c>
      <c r="G81" s="12">
        <v>923573.80946666619</v>
      </c>
      <c r="H81" s="12">
        <v>463830.35760000016</v>
      </c>
      <c r="I81" s="52">
        <v>583289.6021499997</v>
      </c>
      <c r="J81" s="15"/>
      <c r="K81" s="2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 x14ac:dyDescent="0.2">
      <c r="A82" s="17"/>
      <c r="B82" s="79"/>
      <c r="C82" s="133" t="s">
        <v>9</v>
      </c>
      <c r="D82" s="57">
        <v>123747.74784999978</v>
      </c>
      <c r="E82" s="12">
        <v>61070.938566666722</v>
      </c>
      <c r="F82" s="52">
        <v>48178.882783333363</v>
      </c>
      <c r="G82" s="12">
        <v>981024.28126666648</v>
      </c>
      <c r="H82" s="12">
        <v>469768.41363333369</v>
      </c>
      <c r="I82" s="52">
        <v>575818.21796666679</v>
      </c>
      <c r="J82" s="15"/>
      <c r="K82" s="2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 x14ac:dyDescent="0.2">
      <c r="A83" s="17"/>
      <c r="B83" s="79"/>
      <c r="C83" s="133" t="s">
        <v>10</v>
      </c>
      <c r="D83" s="57">
        <v>120010.9422166664</v>
      </c>
      <c r="E83" s="12">
        <v>57754.06654999996</v>
      </c>
      <c r="F83" s="52">
        <v>45937.595433333394</v>
      </c>
      <c r="G83" s="12">
        <v>976247.78113333276</v>
      </c>
      <c r="H83" s="12">
        <v>461848.24700000003</v>
      </c>
      <c r="I83" s="52">
        <v>562162.4462666664</v>
      </c>
      <c r="J83" s="15"/>
      <c r="K83" s="2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x14ac:dyDescent="0.2">
      <c r="A84" s="17"/>
      <c r="B84" s="79"/>
      <c r="C84" s="133" t="s">
        <v>11</v>
      </c>
      <c r="D84" s="57">
        <v>122991.07635000006</v>
      </c>
      <c r="E84" s="12">
        <v>59013.157549999916</v>
      </c>
      <c r="F84" s="52">
        <v>45305.222349999953</v>
      </c>
      <c r="G84" s="12">
        <v>1025656.1643166664</v>
      </c>
      <c r="H84" s="12">
        <v>482244.63964999997</v>
      </c>
      <c r="I84" s="52">
        <v>566710.63089999987</v>
      </c>
      <c r="J84" s="15"/>
      <c r="K84" s="2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 x14ac:dyDescent="0.2">
      <c r="A85" s="17"/>
      <c r="B85" s="79"/>
      <c r="C85" s="133" t="s">
        <v>12</v>
      </c>
      <c r="D85" s="57">
        <v>123104.60438333351</v>
      </c>
      <c r="E85" s="12">
        <v>57030.415950000141</v>
      </c>
      <c r="F85" s="52">
        <v>44354.7575499999</v>
      </c>
      <c r="G85" s="12">
        <v>1034158.8081999997</v>
      </c>
      <c r="H85" s="12">
        <v>478443.78545000008</v>
      </c>
      <c r="I85" s="52">
        <v>553628.50753333315</v>
      </c>
      <c r="J85" s="15"/>
      <c r="K85" s="2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 x14ac:dyDescent="0.2">
      <c r="A86" s="17"/>
      <c r="B86" s="79"/>
      <c r="C86" s="133" t="s">
        <v>13</v>
      </c>
      <c r="D86" s="57">
        <v>129900.69186666678</v>
      </c>
      <c r="E86" s="12">
        <v>58700.645666666605</v>
      </c>
      <c r="F86" s="52">
        <v>48174.044133333235</v>
      </c>
      <c r="G86" s="12">
        <v>1079852.9943666668</v>
      </c>
      <c r="H86" s="12">
        <v>491297.59480000025</v>
      </c>
      <c r="I86" s="52">
        <v>593110.33333333337</v>
      </c>
      <c r="J86" s="15"/>
      <c r="K86" s="2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ht="13.5" thickBot="1" x14ac:dyDescent="0.25">
      <c r="A87" s="17"/>
      <c r="B87" s="48" t="s">
        <v>87</v>
      </c>
      <c r="C87" s="132"/>
      <c r="D87" s="68">
        <f>SUM(D75:D86)</f>
        <v>1398841.3648666663</v>
      </c>
      <c r="E87" s="69">
        <f t="shared" ref="E87:I87" si="5">SUM(E75:E86)</f>
        <v>698426.8903166668</v>
      </c>
      <c r="F87" s="70">
        <f t="shared" si="5"/>
        <v>568734.49028333277</v>
      </c>
      <c r="G87" s="69">
        <f t="shared" si="5"/>
        <v>11223651.080066664</v>
      </c>
      <c r="H87" s="69">
        <f t="shared" si="5"/>
        <v>5535417.9011666672</v>
      </c>
      <c r="I87" s="70">
        <f t="shared" si="5"/>
        <v>7255369.0424833316</v>
      </c>
      <c r="J87" s="15"/>
      <c r="K87" s="2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x14ac:dyDescent="0.2">
      <c r="A88" s="17"/>
      <c r="B88" s="51">
        <v>2016</v>
      </c>
      <c r="C88" s="232" t="s">
        <v>2</v>
      </c>
      <c r="D88" s="56">
        <v>129670.9659000002</v>
      </c>
      <c r="E88" s="53">
        <v>57842.216599999927</v>
      </c>
      <c r="F88" s="54">
        <v>46665.203000000067</v>
      </c>
      <c r="G88" s="53">
        <v>1091575.4125500002</v>
      </c>
      <c r="H88" s="53">
        <v>480197.79693333316</v>
      </c>
      <c r="I88" s="54">
        <v>570232.78454999998</v>
      </c>
      <c r="J88" s="15"/>
      <c r="K88" s="2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x14ac:dyDescent="0.2">
      <c r="A89" s="17"/>
      <c r="B89" s="79"/>
      <c r="C89" s="133" t="s">
        <v>3</v>
      </c>
      <c r="D89" s="57">
        <v>123404.95506666665</v>
      </c>
      <c r="E89" s="12">
        <v>53667.726350000135</v>
      </c>
      <c r="F89" s="52">
        <v>42895.522749999982</v>
      </c>
      <c r="G89" s="12">
        <v>1044971.2968333331</v>
      </c>
      <c r="H89" s="12">
        <v>440978.93259999994</v>
      </c>
      <c r="I89" s="52">
        <v>522822.47906666686</v>
      </c>
      <c r="J89" s="15"/>
      <c r="K89" s="2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x14ac:dyDescent="0.2">
      <c r="A90" s="17"/>
      <c r="B90" s="79"/>
      <c r="C90" s="133" t="s">
        <v>4</v>
      </c>
      <c r="D90" s="57">
        <v>141352.96078333343</v>
      </c>
      <c r="E90" s="12">
        <v>59757.479466666591</v>
      </c>
      <c r="F90" s="52">
        <v>48070.16749999996</v>
      </c>
      <c r="G90" s="12">
        <v>1197014.7913500005</v>
      </c>
      <c r="H90" s="12">
        <v>510664.25450000021</v>
      </c>
      <c r="I90" s="52">
        <v>563633.60653333319</v>
      </c>
      <c r="J90" s="15"/>
      <c r="K90" s="2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x14ac:dyDescent="0.2">
      <c r="A91" s="17"/>
      <c r="B91" s="79"/>
      <c r="C91" s="133" t="s">
        <v>5</v>
      </c>
      <c r="D91" s="57">
        <v>130390.53783333336</v>
      </c>
      <c r="E91" s="12">
        <v>57220.817116666629</v>
      </c>
      <c r="F91" s="52">
        <v>48836.595650000017</v>
      </c>
      <c r="G91" s="12">
        <v>1085408.392666667</v>
      </c>
      <c r="H91" s="12">
        <v>491589.1663499999</v>
      </c>
      <c r="I91" s="52">
        <v>533855.96873333375</v>
      </c>
      <c r="J91" s="15"/>
      <c r="K91" s="2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 x14ac:dyDescent="0.2">
      <c r="A92" s="17"/>
      <c r="B92" s="79"/>
      <c r="C92" s="133" t="s">
        <v>6</v>
      </c>
      <c r="D92" s="57">
        <v>133794.22608333317</v>
      </c>
      <c r="E92" s="12">
        <v>57814.94821666654</v>
      </c>
      <c r="F92" s="52">
        <v>49373.608766666664</v>
      </c>
      <c r="G92" s="12">
        <v>1125843.6940666658</v>
      </c>
      <c r="H92" s="12">
        <v>493101.40406666655</v>
      </c>
      <c r="I92" s="52">
        <v>540414.57390000019</v>
      </c>
      <c r="J92" s="15"/>
      <c r="K92" s="2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x14ac:dyDescent="0.2">
      <c r="A93" s="17"/>
      <c r="B93" s="79"/>
      <c r="C93" s="133" t="s">
        <v>7</v>
      </c>
      <c r="D93" s="57">
        <v>129585.94473333319</v>
      </c>
      <c r="E93" s="12">
        <v>55325.30225000003</v>
      </c>
      <c r="F93" s="52">
        <v>46873.174983333287</v>
      </c>
      <c r="G93" s="12">
        <v>1075378.6826499994</v>
      </c>
      <c r="H93" s="12">
        <v>469779.83889999997</v>
      </c>
      <c r="I93" s="52">
        <v>506453.20909999957</v>
      </c>
      <c r="J93" s="15"/>
      <c r="K93" s="2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x14ac:dyDescent="0.2">
      <c r="A94" s="17"/>
      <c r="B94" s="79"/>
      <c r="C94" s="133" t="s">
        <v>8</v>
      </c>
      <c r="D94" s="57">
        <v>136536.40568333355</v>
      </c>
      <c r="E94" s="12">
        <v>56421.520999999972</v>
      </c>
      <c r="F94" s="52">
        <v>49560.621833333244</v>
      </c>
      <c r="G94" s="12">
        <v>1131542.5075833334</v>
      </c>
      <c r="H94" s="12">
        <v>481216.78995000012</v>
      </c>
      <c r="I94" s="52">
        <v>523841.67348333303</v>
      </c>
      <c r="J94" s="15"/>
      <c r="K94" s="2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x14ac:dyDescent="0.2">
      <c r="A95" s="17"/>
      <c r="B95" s="79"/>
      <c r="C95" s="133" t="s">
        <v>9</v>
      </c>
      <c r="D95" s="57">
        <v>138931.6860833329</v>
      </c>
      <c r="E95" s="12">
        <v>56677.937933333247</v>
      </c>
      <c r="F95" s="52">
        <v>48843.957916666717</v>
      </c>
      <c r="G95" s="12">
        <v>1208432.8932166675</v>
      </c>
      <c r="H95" s="12">
        <v>501503.9598666667</v>
      </c>
      <c r="I95" s="52">
        <v>526337.03589999967</v>
      </c>
      <c r="J95" s="15"/>
      <c r="K95" s="2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x14ac:dyDescent="0.2">
      <c r="A96" s="17"/>
      <c r="B96" s="79"/>
      <c r="C96" s="133" t="s">
        <v>10</v>
      </c>
      <c r="D96" s="57">
        <v>133476.97331666661</v>
      </c>
      <c r="E96" s="12">
        <v>53600.753516666671</v>
      </c>
      <c r="F96" s="52">
        <v>47124.374599999952</v>
      </c>
      <c r="G96" s="12">
        <v>1172021.0702499999</v>
      </c>
      <c r="H96" s="12">
        <v>479727.1605833334</v>
      </c>
      <c r="I96" s="52">
        <v>513680.12556666671</v>
      </c>
      <c r="J96" s="15"/>
      <c r="K96" s="2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x14ac:dyDescent="0.2">
      <c r="A97" s="17"/>
      <c r="B97" s="79"/>
      <c r="C97" s="133" t="s">
        <v>11</v>
      </c>
      <c r="D97" s="57">
        <v>136020.53176666622</v>
      </c>
      <c r="E97" s="12">
        <v>52754.279816666705</v>
      </c>
      <c r="F97" s="52">
        <v>46740.560849999929</v>
      </c>
      <c r="G97" s="12">
        <v>1205388.9819500004</v>
      </c>
      <c r="H97" s="12">
        <v>488771.4448666668</v>
      </c>
      <c r="I97" s="52">
        <v>515246.13126666693</v>
      </c>
      <c r="J97" s="15"/>
      <c r="K97" s="2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 x14ac:dyDescent="0.2">
      <c r="A98" s="17"/>
      <c r="B98" s="79"/>
      <c r="C98" s="133" t="s">
        <v>12</v>
      </c>
      <c r="D98" s="57">
        <v>142997.87541666644</v>
      </c>
      <c r="E98" s="12">
        <v>55939.594583333281</v>
      </c>
      <c r="F98" s="52">
        <v>46311.322183333396</v>
      </c>
      <c r="G98" s="12">
        <v>1245271.195983333</v>
      </c>
      <c r="H98" s="12">
        <v>498349.60645000002</v>
      </c>
      <c r="I98" s="52">
        <v>497394.22106666677</v>
      </c>
      <c r="J98" s="15"/>
      <c r="K98" s="2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x14ac:dyDescent="0.2">
      <c r="A99" s="17"/>
      <c r="B99" s="79"/>
      <c r="C99" s="133" t="s">
        <v>13</v>
      </c>
      <c r="D99" s="57">
        <v>171737.93943333341</v>
      </c>
      <c r="E99" s="12">
        <v>32556.841900000029</v>
      </c>
      <c r="F99" s="52">
        <v>50116.818066666703</v>
      </c>
      <c r="G99" s="12">
        <v>1295205.4520500002</v>
      </c>
      <c r="H99" s="12">
        <v>512406.98836666677</v>
      </c>
      <c r="I99" s="52">
        <v>541905.98826666689</v>
      </c>
      <c r="J99" s="15"/>
      <c r="K99" s="2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 ht="13.5" thickBot="1" x14ac:dyDescent="0.25">
      <c r="A100" s="17"/>
      <c r="B100" s="82" t="s">
        <v>88</v>
      </c>
      <c r="C100" s="132"/>
      <c r="D100" s="68">
        <f>SUM(D88:D99)</f>
        <v>1647901.0020999995</v>
      </c>
      <c r="E100" s="69">
        <f t="shared" ref="E100:I100" si="6">SUM(E88:E99)</f>
        <v>649579.4187499996</v>
      </c>
      <c r="F100" s="70">
        <f t="shared" si="6"/>
        <v>571411.9280999999</v>
      </c>
      <c r="G100" s="69">
        <f t="shared" si="6"/>
        <v>13878054.37115</v>
      </c>
      <c r="H100" s="69">
        <f t="shared" si="6"/>
        <v>5848287.3434333336</v>
      </c>
      <c r="I100" s="70">
        <f t="shared" si="6"/>
        <v>6355817.7974333335</v>
      </c>
      <c r="J100" s="15"/>
      <c r="K100" s="2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x14ac:dyDescent="0.2">
      <c r="A101" s="17"/>
      <c r="B101" s="51">
        <v>2017</v>
      </c>
      <c r="C101" s="239" t="s">
        <v>2</v>
      </c>
      <c r="D101" s="56">
        <v>146489.21973333336</v>
      </c>
      <c r="E101" s="53">
        <v>55285.297499999993</v>
      </c>
      <c r="F101" s="54">
        <v>48033.98593333333</v>
      </c>
      <c r="G101" s="53">
        <v>1272884.9384499998</v>
      </c>
      <c r="H101" s="53">
        <v>502723.1276833333</v>
      </c>
      <c r="I101" s="54">
        <v>515610.06700000045</v>
      </c>
      <c r="J101" s="15"/>
      <c r="K101" s="2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x14ac:dyDescent="0.2">
      <c r="A102" s="17"/>
      <c r="B102" s="79"/>
      <c r="C102" s="133" t="s">
        <v>3</v>
      </c>
      <c r="D102" s="57">
        <v>130593.03333333338</v>
      </c>
      <c r="E102" s="12">
        <v>49056.797666666673</v>
      </c>
      <c r="F102" s="52">
        <v>42703.411666666711</v>
      </c>
      <c r="G102" s="12">
        <v>1117456.8091666668</v>
      </c>
      <c r="H102" s="12">
        <v>428640.60733333329</v>
      </c>
      <c r="I102" s="52">
        <v>451927.06353333348</v>
      </c>
      <c r="J102" s="15"/>
      <c r="K102" s="2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 x14ac:dyDescent="0.2">
      <c r="A103" s="17"/>
      <c r="B103" s="79"/>
      <c r="C103" s="133" t="s">
        <v>4</v>
      </c>
      <c r="D103" s="57">
        <v>157051.66283333322</v>
      </c>
      <c r="E103" s="12">
        <v>59421.088149999996</v>
      </c>
      <c r="F103" s="52">
        <v>49042.530616666663</v>
      </c>
      <c r="G103" s="12">
        <v>1345962.1157666661</v>
      </c>
      <c r="H103" s="12">
        <v>528421.82383333344</v>
      </c>
      <c r="I103" s="52">
        <v>510321.76775000017</v>
      </c>
      <c r="J103" s="15"/>
      <c r="K103" s="2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 x14ac:dyDescent="0.2">
      <c r="A104" s="17"/>
      <c r="B104" s="79"/>
      <c r="C104" s="133" t="s">
        <v>5</v>
      </c>
      <c r="D104" s="57">
        <v>139050.43721666641</v>
      </c>
      <c r="E104" s="12">
        <v>52363.028233333374</v>
      </c>
      <c r="F104" s="52">
        <v>43704.610866666604</v>
      </c>
      <c r="G104" s="12">
        <v>1236430.8637000003</v>
      </c>
      <c r="H104" s="12">
        <v>475880.85653333348</v>
      </c>
      <c r="I104" s="52">
        <v>466609.67571666645</v>
      </c>
      <c r="J104" s="15"/>
      <c r="K104" s="2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x14ac:dyDescent="0.2">
      <c r="A105" s="17"/>
      <c r="B105" s="79"/>
      <c r="C105" s="133" t="s">
        <v>6</v>
      </c>
      <c r="D105" s="57">
        <v>152364.60584999961</v>
      </c>
      <c r="E105" s="12">
        <v>59471.123716666712</v>
      </c>
      <c r="F105" s="52">
        <v>46734.367649999986</v>
      </c>
      <c r="G105" s="12">
        <v>1360393.6113499994</v>
      </c>
      <c r="H105" s="12">
        <v>515356.09751666669</v>
      </c>
      <c r="I105" s="52">
        <v>484281.11124999996</v>
      </c>
      <c r="J105" s="15"/>
      <c r="K105" s="2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x14ac:dyDescent="0.2">
      <c r="A106" s="17"/>
      <c r="B106" s="79"/>
      <c r="C106" s="133" t="s">
        <v>7</v>
      </c>
      <c r="D106" s="57">
        <v>149155.81436666625</v>
      </c>
      <c r="E106" s="12">
        <v>56993.647483333334</v>
      </c>
      <c r="F106" s="52">
        <v>44538.434716666692</v>
      </c>
      <c r="G106" s="12">
        <v>1311052.1745500003</v>
      </c>
      <c r="H106" s="12">
        <v>494793.00969999994</v>
      </c>
      <c r="I106" s="52">
        <v>448818.57786666666</v>
      </c>
      <c r="J106" s="15"/>
      <c r="K106" s="2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x14ac:dyDescent="0.2">
      <c r="A107" s="17"/>
      <c r="B107" s="79"/>
      <c r="C107" s="133" t="s">
        <v>8</v>
      </c>
      <c r="D107" s="57">
        <v>150631.88586666706</v>
      </c>
      <c r="E107" s="12">
        <v>57782.193616666518</v>
      </c>
      <c r="F107" s="52">
        <v>44100.23446666672</v>
      </c>
      <c r="G107" s="12">
        <v>1346054.9652000004</v>
      </c>
      <c r="H107" s="12">
        <v>509224.23178333329</v>
      </c>
      <c r="I107" s="52">
        <v>451379.82669999986</v>
      </c>
      <c r="J107" s="15"/>
      <c r="K107" s="2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x14ac:dyDescent="0.2">
      <c r="A108" s="17"/>
      <c r="B108" s="79"/>
      <c r="C108" s="133" t="s">
        <v>9</v>
      </c>
      <c r="D108" s="57">
        <v>155045.94798333335</v>
      </c>
      <c r="E108" s="12">
        <v>58674.01178333335</v>
      </c>
      <c r="F108" s="52">
        <v>43658.667600000132</v>
      </c>
      <c r="G108" s="12">
        <v>1437763.025366667</v>
      </c>
      <c r="H108" s="12">
        <v>530176.37166666647</v>
      </c>
      <c r="I108" s="52">
        <v>454874.8603166666</v>
      </c>
      <c r="J108" s="15"/>
      <c r="K108" s="2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x14ac:dyDescent="0.2">
      <c r="A109" s="17"/>
      <c r="B109" s="79"/>
      <c r="C109" s="133" t="s">
        <v>10</v>
      </c>
      <c r="D109" s="57">
        <v>141173.01928333356</v>
      </c>
      <c r="E109" s="12">
        <v>52428.014800000048</v>
      </c>
      <c r="F109" s="52">
        <v>39215.803966666608</v>
      </c>
      <c r="G109" s="12">
        <v>1359464.2836000007</v>
      </c>
      <c r="H109" s="12">
        <v>487939.46453333326</v>
      </c>
      <c r="I109" s="52">
        <v>433084.65693333291</v>
      </c>
      <c r="J109" s="15"/>
      <c r="K109" s="2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 x14ac:dyDescent="0.2">
      <c r="A110" s="17"/>
      <c r="B110" s="79"/>
      <c r="C110" s="133" t="s">
        <v>11</v>
      </c>
      <c r="D110" s="57">
        <v>149412.80364999999</v>
      </c>
      <c r="E110" s="12">
        <v>55877.610966666536</v>
      </c>
      <c r="F110" s="52">
        <v>41882.54469999986</v>
      </c>
      <c r="G110" s="12">
        <v>1434803.5461000004</v>
      </c>
      <c r="H110" s="12">
        <v>522059.76648333354</v>
      </c>
      <c r="I110" s="52">
        <v>454249.75276666653</v>
      </c>
      <c r="J110" s="15"/>
      <c r="K110" s="2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 x14ac:dyDescent="0.2">
      <c r="A111" s="17"/>
      <c r="B111" s="79"/>
      <c r="C111" s="133" t="s">
        <v>12</v>
      </c>
      <c r="D111" s="57">
        <v>156101.85960000003</v>
      </c>
      <c r="E111" s="12">
        <v>57668.653866666682</v>
      </c>
      <c r="F111" s="52">
        <v>44109.86209999986</v>
      </c>
      <c r="G111" s="12">
        <v>1475281.0627666661</v>
      </c>
      <c r="H111" s="12">
        <v>524973.38945000002</v>
      </c>
      <c r="I111" s="52">
        <v>467050.49380000023</v>
      </c>
      <c r="J111" s="15"/>
      <c r="K111" s="2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 x14ac:dyDescent="0.2">
      <c r="A112" s="17"/>
      <c r="B112" s="79"/>
      <c r="C112" s="133" t="s">
        <v>13</v>
      </c>
      <c r="D112" s="57">
        <v>154214.46371666639</v>
      </c>
      <c r="E112" s="12">
        <v>56103.217099999885</v>
      </c>
      <c r="F112" s="52">
        <v>46271.803583333174</v>
      </c>
      <c r="G112" s="12">
        <v>1475589.269366666</v>
      </c>
      <c r="H112" s="12">
        <v>513932.94923333352</v>
      </c>
      <c r="I112" s="52">
        <v>500925.64321666677</v>
      </c>
      <c r="J112" s="15"/>
      <c r="K112" s="2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 ht="13.5" thickBot="1" x14ac:dyDescent="0.25">
      <c r="A113" s="17"/>
      <c r="B113" s="82" t="s">
        <v>89</v>
      </c>
      <c r="C113" s="132"/>
      <c r="D113" s="68">
        <f>SUM(D101:D112)</f>
        <v>1781284.7534333325</v>
      </c>
      <c r="E113" s="69">
        <f t="shared" ref="E113:I113" si="7">SUM(E101:E112)</f>
        <v>671124.68488333316</v>
      </c>
      <c r="F113" s="70">
        <f t="shared" si="7"/>
        <v>533996.2578666663</v>
      </c>
      <c r="G113" s="69">
        <f t="shared" si="7"/>
        <v>16173136.665383333</v>
      </c>
      <c r="H113" s="69">
        <f t="shared" si="7"/>
        <v>6034121.6957500009</v>
      </c>
      <c r="I113" s="70">
        <f t="shared" si="7"/>
        <v>5639133.4968500007</v>
      </c>
      <c r="J113" s="15"/>
      <c r="K113" s="2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x14ac:dyDescent="0.2">
      <c r="A114" s="17"/>
      <c r="B114" s="51">
        <v>2018</v>
      </c>
      <c r="C114" s="285" t="s">
        <v>2</v>
      </c>
      <c r="D114" s="56">
        <v>157765.09763333341</v>
      </c>
      <c r="E114" s="53">
        <v>57850.759699999835</v>
      </c>
      <c r="F114" s="54">
        <v>48063.608583333466</v>
      </c>
      <c r="G114" s="53">
        <v>1469970.4549666671</v>
      </c>
      <c r="H114" s="53">
        <v>514899.05041666661</v>
      </c>
      <c r="I114" s="54">
        <v>514134.49504999979</v>
      </c>
      <c r="J114" s="15"/>
      <c r="K114" s="2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 x14ac:dyDescent="0.2">
      <c r="A115" s="17"/>
      <c r="B115" s="79"/>
      <c r="C115" s="133" t="s">
        <v>3</v>
      </c>
      <c r="D115" s="57">
        <v>140744.26303333355</v>
      </c>
      <c r="E115" s="12">
        <v>51202.507549999995</v>
      </c>
      <c r="F115" s="52">
        <v>43518.361733333382</v>
      </c>
      <c r="G115" s="12">
        <v>1317231.9944666675</v>
      </c>
      <c r="H115" s="12">
        <v>436508.83646666672</v>
      </c>
      <c r="I115" s="52">
        <v>456214.4623166665</v>
      </c>
      <c r="J115" s="15"/>
      <c r="K115" s="2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 x14ac:dyDescent="0.2">
      <c r="A116" s="17"/>
      <c r="B116" s="79"/>
      <c r="C116" s="133" t="s">
        <v>4</v>
      </c>
      <c r="D116" s="57">
        <v>163411.75910000002</v>
      </c>
      <c r="E116" s="12">
        <v>58306.977299999962</v>
      </c>
      <c r="F116" s="52">
        <v>49889.321216666634</v>
      </c>
      <c r="G116" s="12">
        <v>1568969.4197166676</v>
      </c>
      <c r="H116" s="12">
        <v>522412.22484999977</v>
      </c>
      <c r="I116" s="52">
        <v>514275.04143333336</v>
      </c>
      <c r="J116" s="15"/>
      <c r="K116" s="2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 x14ac:dyDescent="0.2">
      <c r="A117" s="17"/>
      <c r="B117" s="79"/>
      <c r="C117" s="133" t="s">
        <v>5</v>
      </c>
      <c r="D117" s="57">
        <v>158044.50578333327</v>
      </c>
      <c r="E117" s="12">
        <v>56100.163700000099</v>
      </c>
      <c r="F117" s="52">
        <v>47073.781733333293</v>
      </c>
      <c r="G117" s="12">
        <v>1551500.391199999</v>
      </c>
      <c r="H117" s="12">
        <v>512045.86816666671</v>
      </c>
      <c r="I117" s="52">
        <v>484114.13088333345</v>
      </c>
      <c r="J117" s="15"/>
      <c r="K117" s="2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 x14ac:dyDescent="0.2">
      <c r="A118" s="17"/>
      <c r="B118" s="79"/>
      <c r="C118" s="133" t="s">
        <v>6</v>
      </c>
      <c r="D118" s="57">
        <v>163246.80738333333</v>
      </c>
      <c r="E118" s="12">
        <v>56574.300366666626</v>
      </c>
      <c r="F118" s="52">
        <v>48089.990266666653</v>
      </c>
      <c r="G118" s="12">
        <v>1643207.6172333327</v>
      </c>
      <c r="H118" s="12">
        <v>510465.45023333328</v>
      </c>
      <c r="I118" s="52">
        <v>491476.83390000003</v>
      </c>
      <c r="J118" s="15"/>
      <c r="K118" s="2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x14ac:dyDescent="0.2">
      <c r="A119" s="17"/>
      <c r="B119" s="79"/>
      <c r="C119" s="133" t="s">
        <v>7</v>
      </c>
      <c r="D119" s="57">
        <v>162148.87456666672</v>
      </c>
      <c r="E119" s="12">
        <v>55301.101099999949</v>
      </c>
      <c r="F119" s="52">
        <v>47145.838783333318</v>
      </c>
      <c r="G119" s="12">
        <v>1640776.764116667</v>
      </c>
      <c r="H119" s="12">
        <v>500449.89358333335</v>
      </c>
      <c r="I119" s="52">
        <v>483844.37578333315</v>
      </c>
      <c r="J119" s="15"/>
      <c r="K119" s="2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x14ac:dyDescent="0.2">
      <c r="A120" s="17"/>
      <c r="B120" s="79"/>
      <c r="C120" s="133" t="s">
        <v>8</v>
      </c>
      <c r="D120" s="57">
        <v>162276.5734833332</v>
      </c>
      <c r="E120" s="12">
        <v>56631.140066666616</v>
      </c>
      <c r="F120" s="52">
        <v>46116.095383333282</v>
      </c>
      <c r="G120" s="12">
        <v>1652047.8712333338</v>
      </c>
      <c r="H120" s="12">
        <v>491588.11668333341</v>
      </c>
      <c r="I120" s="52">
        <v>487916.43313333311</v>
      </c>
      <c r="J120" s="15"/>
      <c r="K120" s="2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x14ac:dyDescent="0.2">
      <c r="A121" s="17"/>
      <c r="B121" s="79"/>
      <c r="C121" s="133" t="s">
        <v>9</v>
      </c>
      <c r="D121" s="57">
        <v>170074.4687500002</v>
      </c>
      <c r="E121" s="12">
        <v>58978.772949999999</v>
      </c>
      <c r="F121" s="52">
        <v>47389.800616666638</v>
      </c>
      <c r="G121" s="12">
        <v>1792906.5541166665</v>
      </c>
      <c r="H121" s="12">
        <v>521277.72963333322</v>
      </c>
      <c r="I121" s="52">
        <v>509046.06273333303</v>
      </c>
      <c r="J121" s="15"/>
      <c r="K121" s="2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x14ac:dyDescent="0.2">
      <c r="A122" s="17"/>
      <c r="B122" s="79"/>
      <c r="C122" s="133" t="s">
        <v>10</v>
      </c>
      <c r="D122" s="57">
        <v>147815.0680333334</v>
      </c>
      <c r="E122" s="12">
        <v>49778.492533333178</v>
      </c>
      <c r="F122" s="52">
        <v>42176.69604999989</v>
      </c>
      <c r="G122" s="12">
        <v>1653102.8289500007</v>
      </c>
      <c r="H122" s="12">
        <v>456988.63478333328</v>
      </c>
      <c r="I122" s="52">
        <v>483716.48151666683</v>
      </c>
      <c r="J122" s="15"/>
      <c r="K122" s="2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x14ac:dyDescent="0.2">
      <c r="A123" s="17"/>
      <c r="B123" s="79"/>
      <c r="C123" s="133" t="s">
        <v>11</v>
      </c>
      <c r="D123" s="57">
        <v>172169.69208333321</v>
      </c>
      <c r="E123" s="12">
        <v>59636.805283333386</v>
      </c>
      <c r="F123" s="52">
        <v>47920.568199999994</v>
      </c>
      <c r="G123" s="12">
        <v>1824948.3179500003</v>
      </c>
      <c r="H123" s="12">
        <v>573516.36804999982</v>
      </c>
      <c r="I123" s="52">
        <v>513561.52151666669</v>
      </c>
      <c r="J123" s="15"/>
      <c r="K123" s="2"/>
      <c r="AD123" s="36"/>
      <c r="AE123" s="36"/>
      <c r="AF123" s="36"/>
      <c r="AG123" s="36"/>
      <c r="AH123" s="36"/>
      <c r="AI123" s="36"/>
      <c r="AJ123" s="36"/>
      <c r="AK123" s="36"/>
      <c r="AL123" s="36"/>
    </row>
    <row r="124" spans="1:38" x14ac:dyDescent="0.2">
      <c r="A124" s="17"/>
      <c r="B124" s="79"/>
      <c r="C124" s="133" t="s">
        <v>12</v>
      </c>
      <c r="D124" s="57">
        <v>163818.01994999996</v>
      </c>
      <c r="E124" s="12">
        <v>56482.337583333225</v>
      </c>
      <c r="F124" s="52">
        <v>45955.724983333326</v>
      </c>
      <c r="G124" s="12">
        <v>1781415.1516333332</v>
      </c>
      <c r="H124" s="12">
        <v>539469.86206666671</v>
      </c>
      <c r="I124" s="52">
        <v>496816.6649166664</v>
      </c>
      <c r="J124" s="15"/>
      <c r="K124" s="2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x14ac:dyDescent="0.2">
      <c r="A125" s="17"/>
      <c r="B125" s="79"/>
      <c r="C125" s="133" t="s">
        <v>13</v>
      </c>
      <c r="D125" s="57">
        <v>166476.96453333317</v>
      </c>
      <c r="E125" s="12">
        <v>56167.732183333232</v>
      </c>
      <c r="F125" s="52">
        <v>47331.579216666636</v>
      </c>
      <c r="G125" s="12">
        <v>1815070.4908333337</v>
      </c>
      <c r="H125" s="12">
        <v>540137.78285000008</v>
      </c>
      <c r="I125" s="52">
        <v>527050.66635000031</v>
      </c>
      <c r="J125" s="15"/>
      <c r="K125" s="2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ht="13.5" thickBot="1" x14ac:dyDescent="0.25">
      <c r="A126" s="17"/>
      <c r="B126" s="82" t="s">
        <v>95</v>
      </c>
      <c r="C126" s="132"/>
      <c r="D126" s="68">
        <f>SUM(D114:D125)</f>
        <v>1927992.0943333334</v>
      </c>
      <c r="E126" s="69">
        <f t="shared" ref="E126:I126" si="8">SUM(E114:E125)</f>
        <v>673011.09031666617</v>
      </c>
      <c r="F126" s="70">
        <f t="shared" si="8"/>
        <v>560671.36676666653</v>
      </c>
      <c r="G126" s="69">
        <f t="shared" si="8"/>
        <v>19711147.856416672</v>
      </c>
      <c r="H126" s="69">
        <f t="shared" si="8"/>
        <v>6119759.8177833324</v>
      </c>
      <c r="I126" s="70">
        <f t="shared" si="8"/>
        <v>5962167.1695333328</v>
      </c>
      <c r="J126" s="15"/>
      <c r="K126" s="2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x14ac:dyDescent="0.2">
      <c r="A127" s="17"/>
      <c r="B127" s="51">
        <v>2019</v>
      </c>
      <c r="C127" s="292" t="s">
        <v>2</v>
      </c>
      <c r="D127" s="56">
        <v>160265.28846666671</v>
      </c>
      <c r="E127" s="53">
        <v>56631.228016666646</v>
      </c>
      <c r="F127" s="54">
        <v>48410.150033333368</v>
      </c>
      <c r="G127" s="53">
        <v>1805888.6949333337</v>
      </c>
      <c r="H127" s="53">
        <v>550193.28198333317</v>
      </c>
      <c r="I127" s="54">
        <v>529945.8166166665</v>
      </c>
      <c r="J127" s="15"/>
      <c r="K127" s="2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x14ac:dyDescent="0.2">
      <c r="A128" s="17"/>
      <c r="B128" s="79"/>
      <c r="C128" s="133" t="s">
        <v>3</v>
      </c>
      <c r="D128" s="57">
        <v>141968.71268333317</v>
      </c>
      <c r="E128" s="12">
        <v>49122.985616666541</v>
      </c>
      <c r="F128" s="52">
        <v>43369.963449999981</v>
      </c>
      <c r="G128" s="12">
        <v>1574353.6536999997</v>
      </c>
      <c r="H128" s="12">
        <v>468153.49299999978</v>
      </c>
      <c r="I128" s="52">
        <v>472536.49708333326</v>
      </c>
      <c r="J128" s="15"/>
      <c r="K128" s="2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x14ac:dyDescent="0.2">
      <c r="A129" s="17"/>
      <c r="B129" s="79"/>
      <c r="C129" s="133" t="s">
        <v>4</v>
      </c>
      <c r="D129" s="57">
        <v>161388.53018333335</v>
      </c>
      <c r="E129" s="12">
        <v>56013.73908333337</v>
      </c>
      <c r="F129" s="52">
        <v>50078.197483333417</v>
      </c>
      <c r="G129" s="12">
        <v>1860923.3756666672</v>
      </c>
      <c r="H129" s="12">
        <v>562120.99510000006</v>
      </c>
      <c r="I129" s="52">
        <v>549052.48253333312</v>
      </c>
      <c r="J129" s="15"/>
      <c r="K129" s="2"/>
      <c r="AD129" s="36"/>
      <c r="AE129" s="36"/>
      <c r="AF129" s="36"/>
      <c r="AG129" s="36"/>
      <c r="AH129" s="36"/>
      <c r="AI129" s="36"/>
      <c r="AJ129" s="36"/>
      <c r="AK129" s="36"/>
      <c r="AL129" s="36"/>
    </row>
    <row r="130" spans="1:38" x14ac:dyDescent="0.2">
      <c r="A130" s="17"/>
      <c r="B130" s="79"/>
      <c r="C130" s="133" t="s">
        <v>5</v>
      </c>
      <c r="D130" s="57">
        <v>149978.15125</v>
      </c>
      <c r="E130" s="12">
        <v>53339.866166666521</v>
      </c>
      <c r="F130" s="52">
        <v>50717.412516666722</v>
      </c>
      <c r="G130" s="12">
        <v>1757424.0605333329</v>
      </c>
      <c r="H130" s="12">
        <v>542862.15073333366</v>
      </c>
      <c r="I130" s="52">
        <v>557010.85469999979</v>
      </c>
      <c r="J130" s="15"/>
      <c r="K130" s="2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x14ac:dyDescent="0.2">
      <c r="A131" s="17"/>
      <c r="B131" s="79"/>
      <c r="C131" s="133" t="s">
        <v>6</v>
      </c>
      <c r="D131" s="57">
        <v>158163.53065000003</v>
      </c>
      <c r="E131" s="12">
        <v>54714.434983333362</v>
      </c>
      <c r="F131" s="52">
        <v>49440.907749999897</v>
      </c>
      <c r="G131" s="12">
        <v>1830185.7145666666</v>
      </c>
      <c r="H131" s="12">
        <v>554008.16631666664</v>
      </c>
      <c r="I131" s="52">
        <v>536417.23951666674</v>
      </c>
      <c r="J131" s="15"/>
      <c r="K131" s="2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x14ac:dyDescent="0.2">
      <c r="A132" s="17"/>
      <c r="B132" s="79"/>
      <c r="C132" s="133" t="s">
        <v>7</v>
      </c>
      <c r="D132" s="57">
        <v>132545.30075000005</v>
      </c>
      <c r="E132" s="12">
        <v>47151.514849999963</v>
      </c>
      <c r="F132" s="52">
        <v>48343.183366666715</v>
      </c>
      <c r="G132" s="12">
        <v>1761674.7019999998</v>
      </c>
      <c r="H132" s="12">
        <v>532154.08546666685</v>
      </c>
      <c r="I132" s="52">
        <v>509078.24378333351</v>
      </c>
      <c r="J132" s="15"/>
      <c r="K132" s="2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x14ac:dyDescent="0.2">
      <c r="A133" s="17"/>
      <c r="B133" s="79"/>
      <c r="C133" s="133" t="s">
        <v>8</v>
      </c>
      <c r="D133" s="57">
        <v>134354.64166666681</v>
      </c>
      <c r="E133" s="12">
        <v>47797.070049999769</v>
      </c>
      <c r="F133" s="52">
        <v>49170.725699999952</v>
      </c>
      <c r="G133" s="12">
        <v>1888212.0698333338</v>
      </c>
      <c r="H133" s="12">
        <v>518492.84199999995</v>
      </c>
      <c r="I133" s="52">
        <v>523524.02556666656</v>
      </c>
      <c r="J133" s="15"/>
      <c r="K133" s="2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x14ac:dyDescent="0.2">
      <c r="A134" s="17"/>
      <c r="B134" s="79"/>
      <c r="C134" s="133" t="s">
        <v>9</v>
      </c>
      <c r="D134" s="57">
        <v>135521.53344999993</v>
      </c>
      <c r="E134" s="12">
        <v>48175.200099999965</v>
      </c>
      <c r="F134" s="52">
        <v>49489.563183333295</v>
      </c>
      <c r="G134" s="12">
        <v>1969055.8305166671</v>
      </c>
      <c r="H134" s="12">
        <v>558683.01308333315</v>
      </c>
      <c r="I134" s="52">
        <v>546372.43319999974</v>
      </c>
      <c r="J134" s="15"/>
      <c r="K134" s="2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x14ac:dyDescent="0.2">
      <c r="A135" s="17"/>
      <c r="B135" s="79"/>
      <c r="C135" s="133" t="s">
        <v>10</v>
      </c>
      <c r="D135" s="57">
        <v>121834.92003333365</v>
      </c>
      <c r="E135" s="12">
        <v>43309.818850000054</v>
      </c>
      <c r="F135" s="52">
        <v>44698.275200000156</v>
      </c>
      <c r="G135" s="12">
        <v>1800988.8753333334</v>
      </c>
      <c r="H135" s="12">
        <v>493885.04864999995</v>
      </c>
      <c r="I135" s="52">
        <v>506953.82924999984</v>
      </c>
      <c r="J135" s="15"/>
      <c r="K135" s="2"/>
      <c r="AD135" s="36"/>
      <c r="AE135" s="36"/>
      <c r="AF135" s="36"/>
      <c r="AG135" s="36"/>
      <c r="AH135" s="36"/>
      <c r="AI135" s="36"/>
      <c r="AJ135" s="36"/>
      <c r="AK135" s="36"/>
      <c r="AL135" s="36"/>
    </row>
    <row r="136" spans="1:38" x14ac:dyDescent="0.2">
      <c r="A136" s="17"/>
      <c r="B136" s="79"/>
      <c r="C136" s="133" t="s">
        <v>11</v>
      </c>
      <c r="D136" s="57">
        <v>141323.76149999979</v>
      </c>
      <c r="E136" s="12">
        <v>50094.689333333212</v>
      </c>
      <c r="F136" s="52">
        <v>51965.824033333156</v>
      </c>
      <c r="G136" s="12">
        <v>2056994.7368833334</v>
      </c>
      <c r="H136" s="12">
        <v>612205.58331666654</v>
      </c>
      <c r="I136" s="52">
        <v>577334.03005000041</v>
      </c>
      <c r="J136" s="15"/>
      <c r="K136" s="2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x14ac:dyDescent="0.2">
      <c r="A137" s="17"/>
      <c r="B137" s="79"/>
      <c r="C137" s="133" t="s">
        <v>12</v>
      </c>
      <c r="D137" s="57">
        <v>133831.98808333362</v>
      </c>
      <c r="E137" s="12">
        <v>47341.99391666655</v>
      </c>
      <c r="F137" s="52">
        <v>48627.445749999912</v>
      </c>
      <c r="G137" s="12">
        <v>1875709.4667666676</v>
      </c>
      <c r="H137" s="12">
        <v>559978.15423333319</v>
      </c>
      <c r="I137" s="52">
        <v>527502.9618499995</v>
      </c>
      <c r="J137" s="15"/>
      <c r="K137" s="2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x14ac:dyDescent="0.2">
      <c r="A138" s="17"/>
      <c r="B138" s="79"/>
      <c r="C138" s="133" t="s">
        <v>13</v>
      </c>
      <c r="D138" s="57">
        <v>132303.52041666667</v>
      </c>
      <c r="E138" s="12">
        <v>46461.413699999895</v>
      </c>
      <c r="F138" s="52">
        <v>49517.335200000001</v>
      </c>
      <c r="G138" s="12">
        <v>1848248.7647833331</v>
      </c>
      <c r="H138" s="12">
        <v>552977.21430000023</v>
      </c>
      <c r="I138" s="52">
        <v>559218.45413333317</v>
      </c>
      <c r="J138" s="15"/>
      <c r="K138" s="2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ht="13.5" thickBot="1" x14ac:dyDescent="0.25">
      <c r="A139" s="17"/>
      <c r="B139" s="82" t="s">
        <v>96</v>
      </c>
      <c r="C139" s="132"/>
      <c r="D139" s="68">
        <f>SUM(D127:D138)</f>
        <v>1703479.8791333339</v>
      </c>
      <c r="E139" s="69">
        <f t="shared" ref="E139:I139" si="9">SUM(E127:E138)</f>
        <v>600153.95466666587</v>
      </c>
      <c r="F139" s="70">
        <f t="shared" si="9"/>
        <v>583828.98366666655</v>
      </c>
      <c r="G139" s="69">
        <f t="shared" si="9"/>
        <v>22029659.945516668</v>
      </c>
      <c r="H139" s="69">
        <f t="shared" si="9"/>
        <v>6505714.0281833326</v>
      </c>
      <c r="I139" s="70">
        <f t="shared" si="9"/>
        <v>6394946.8682833314</v>
      </c>
      <c r="J139" s="15"/>
      <c r="K139" s="2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x14ac:dyDescent="0.2">
      <c r="A140" s="17"/>
      <c r="B140" s="51">
        <v>2020</v>
      </c>
      <c r="C140" s="299" t="s">
        <v>2</v>
      </c>
      <c r="D140" s="56">
        <v>133151.6099999999</v>
      </c>
      <c r="E140" s="53">
        <v>47074.708866666741</v>
      </c>
      <c r="F140" s="54">
        <v>49026.79781666668</v>
      </c>
      <c r="G140" s="53">
        <v>1846500.7460000005</v>
      </c>
      <c r="H140" s="53">
        <v>550105.26290000009</v>
      </c>
      <c r="I140" s="54">
        <v>534285.24493333348</v>
      </c>
      <c r="J140" s="15"/>
      <c r="K140" s="2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x14ac:dyDescent="0.2">
      <c r="A141" s="17"/>
      <c r="B141" s="79"/>
      <c r="C141" s="133" t="s">
        <v>3</v>
      </c>
      <c r="D141" s="57">
        <v>119618.0399</v>
      </c>
      <c r="E141" s="12">
        <v>42077.603116666673</v>
      </c>
      <c r="F141" s="52">
        <v>43936.623150000058</v>
      </c>
      <c r="G141" s="12">
        <v>1710532.0618499995</v>
      </c>
      <c r="H141" s="12">
        <v>504028.76528333331</v>
      </c>
      <c r="I141" s="52">
        <v>490411.47271666676</v>
      </c>
      <c r="J141" s="15"/>
      <c r="K141" s="2"/>
      <c r="AD141" s="36"/>
      <c r="AE141" s="36"/>
      <c r="AF141" s="36"/>
      <c r="AG141" s="36"/>
      <c r="AH141" s="36"/>
      <c r="AI141" s="36"/>
      <c r="AJ141" s="36"/>
      <c r="AK141" s="36"/>
      <c r="AL141" s="36"/>
    </row>
    <row r="142" spans="1:38" x14ac:dyDescent="0.2">
      <c r="A142" s="17"/>
      <c r="B142" s="79"/>
      <c r="C142" s="133" t="s">
        <v>4</v>
      </c>
      <c r="D142" s="57">
        <v>168149.00841666706</v>
      </c>
      <c r="E142" s="12">
        <v>59211.945766666715</v>
      </c>
      <c r="F142" s="52">
        <v>60350.99393333328</v>
      </c>
      <c r="G142" s="12">
        <v>2256821.2374999998</v>
      </c>
      <c r="H142" s="12">
        <v>675510.46479999984</v>
      </c>
      <c r="I142" s="52">
        <v>613312.98853333329</v>
      </c>
      <c r="J142" s="15"/>
      <c r="K142" s="2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x14ac:dyDescent="0.2">
      <c r="A143" s="17"/>
      <c r="B143" s="79"/>
      <c r="C143" s="133" t="s">
        <v>5</v>
      </c>
      <c r="D143" s="57">
        <v>174663.80026666683</v>
      </c>
      <c r="E143" s="12">
        <v>60393.877966666761</v>
      </c>
      <c r="F143" s="52">
        <v>61504.428716666669</v>
      </c>
      <c r="G143" s="12">
        <v>2199201.4843166666</v>
      </c>
      <c r="H143" s="12">
        <v>662918.63191666675</v>
      </c>
      <c r="I143" s="52">
        <v>565828.65486666688</v>
      </c>
      <c r="J143" s="15"/>
      <c r="K143" s="2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x14ac:dyDescent="0.2">
      <c r="A144" s="17"/>
      <c r="B144" s="79"/>
      <c r="C144" s="133" t="s">
        <v>6</v>
      </c>
      <c r="D144" s="57">
        <v>176264.99373333328</v>
      </c>
      <c r="E144" s="12">
        <v>60894.88669999985</v>
      </c>
      <c r="F144" s="52">
        <v>63915.382716666587</v>
      </c>
      <c r="G144" s="12">
        <v>2331668.7390333363</v>
      </c>
      <c r="H144" s="12">
        <v>701621.31730000034</v>
      </c>
      <c r="I144" s="52">
        <v>612888.4659000003</v>
      </c>
      <c r="J144" s="15"/>
      <c r="K144" s="2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x14ac:dyDescent="0.2">
      <c r="A145" s="17"/>
      <c r="B145" s="79"/>
      <c r="C145" s="133" t="s">
        <v>7</v>
      </c>
      <c r="D145" s="57">
        <v>186812.41706666653</v>
      </c>
      <c r="E145" s="12">
        <v>64118.416483333211</v>
      </c>
      <c r="F145" s="52">
        <v>67218.823466666639</v>
      </c>
      <c r="G145" s="12">
        <v>2408883.4250666667</v>
      </c>
      <c r="H145" s="12">
        <v>722913.85080000025</v>
      </c>
      <c r="I145" s="52">
        <v>631903.92625000002</v>
      </c>
      <c r="J145" s="15"/>
      <c r="K145" s="2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x14ac:dyDescent="0.2">
      <c r="A146" s="17"/>
      <c r="B146" s="79"/>
      <c r="C146" s="133" t="s">
        <v>8</v>
      </c>
      <c r="D146" s="57">
        <v>193163.19305000023</v>
      </c>
      <c r="E146" s="12">
        <v>65629.59983333337</v>
      </c>
      <c r="F146" s="52">
        <v>69166.127733333196</v>
      </c>
      <c r="G146" s="12">
        <v>2484224.9174500001</v>
      </c>
      <c r="H146" s="12">
        <v>743262.18353333313</v>
      </c>
      <c r="I146" s="52">
        <v>651601.10466666694</v>
      </c>
      <c r="J146" s="15"/>
      <c r="K146" s="2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x14ac:dyDescent="0.2">
      <c r="A147" s="17"/>
      <c r="B147" s="79"/>
      <c r="C147" s="133" t="s">
        <v>9</v>
      </c>
      <c r="D147" s="57">
        <v>190743.33101666634</v>
      </c>
      <c r="E147" s="12">
        <v>64989.716066666653</v>
      </c>
      <c r="F147" s="52">
        <v>71514.385399999897</v>
      </c>
      <c r="G147" s="12">
        <v>2485968.90295</v>
      </c>
      <c r="H147" s="12">
        <v>737155.49279999989</v>
      </c>
      <c r="I147" s="52">
        <v>670760.01134999993</v>
      </c>
      <c r="J147" s="15"/>
      <c r="K147" s="2"/>
      <c r="AD147" s="36"/>
      <c r="AE147" s="36"/>
      <c r="AF147" s="36"/>
      <c r="AG147" s="36"/>
      <c r="AH147" s="36"/>
      <c r="AI147" s="36"/>
      <c r="AJ147" s="36"/>
      <c r="AK147" s="36"/>
      <c r="AL147" s="36"/>
    </row>
    <row r="148" spans="1:38" x14ac:dyDescent="0.2">
      <c r="A148" s="17"/>
      <c r="B148" s="79"/>
      <c r="C148" s="133" t="s">
        <v>10</v>
      </c>
      <c r="D148" s="57">
        <v>173918.57364999963</v>
      </c>
      <c r="E148" s="12">
        <v>58435.314349999993</v>
      </c>
      <c r="F148" s="52">
        <v>64083.898716666525</v>
      </c>
      <c r="G148" s="12">
        <v>2296535.7534666667</v>
      </c>
      <c r="H148" s="12">
        <v>672246.45556666644</v>
      </c>
      <c r="I148" s="52">
        <v>631215.0444166665</v>
      </c>
      <c r="J148" s="15"/>
      <c r="K148" s="2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x14ac:dyDescent="0.2">
      <c r="A149" s="17"/>
      <c r="B149" s="79"/>
      <c r="C149" s="133" t="s">
        <v>11</v>
      </c>
      <c r="D149" s="57">
        <v>164027.94436666637</v>
      </c>
      <c r="E149" s="12">
        <v>56398.140683333317</v>
      </c>
      <c r="F149" s="52">
        <v>60439.987049999989</v>
      </c>
      <c r="G149" s="12">
        <v>2381130.1664666655</v>
      </c>
      <c r="H149" s="12">
        <v>711219.87108333339</v>
      </c>
      <c r="I149" s="52">
        <v>640558.8475833335</v>
      </c>
      <c r="J149" s="15"/>
      <c r="K149" s="2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x14ac:dyDescent="0.2">
      <c r="A150" s="17"/>
      <c r="B150" s="79"/>
      <c r="C150" s="133" t="s">
        <v>12</v>
      </c>
      <c r="D150" s="57">
        <v>154096.93386666692</v>
      </c>
      <c r="E150" s="12">
        <v>52951.946533333263</v>
      </c>
      <c r="F150" s="52">
        <v>58006.644366666667</v>
      </c>
      <c r="G150" s="12">
        <v>2258961.7932333332</v>
      </c>
      <c r="H150" s="12">
        <v>661067.68308333331</v>
      </c>
      <c r="I150" s="52">
        <v>621568.37556666741</v>
      </c>
      <c r="J150" s="15"/>
      <c r="K150" s="2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x14ac:dyDescent="0.2">
      <c r="A151" s="17"/>
      <c r="B151" s="79"/>
      <c r="C151" s="133" t="s">
        <v>13</v>
      </c>
      <c r="D151" s="57">
        <v>159345.38553333341</v>
      </c>
      <c r="E151" s="12">
        <v>54941.004849999939</v>
      </c>
      <c r="F151" s="52">
        <v>58990.833116666778</v>
      </c>
      <c r="G151" s="12">
        <v>2337719.3325166656</v>
      </c>
      <c r="H151" s="12">
        <v>690958.93606666697</v>
      </c>
      <c r="I151" s="52">
        <v>627095.17844999966</v>
      </c>
      <c r="J151" s="15"/>
      <c r="K151" s="2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ht="13.5" thickBot="1" x14ac:dyDescent="0.25">
      <c r="A152" s="17"/>
      <c r="B152" s="82" t="s">
        <v>97</v>
      </c>
      <c r="C152" s="132"/>
      <c r="D152" s="68">
        <f>SUM(D140:D151)</f>
        <v>1993955.2308666664</v>
      </c>
      <c r="E152" s="69">
        <f t="shared" ref="E152:I152" si="10">SUM(E140:E151)</f>
        <v>687117.16121666646</v>
      </c>
      <c r="F152" s="70">
        <f t="shared" si="10"/>
        <v>728154.92618333304</v>
      </c>
      <c r="G152" s="69">
        <f t="shared" si="10"/>
        <v>26998148.559849996</v>
      </c>
      <c r="H152" s="69">
        <f t="shared" si="10"/>
        <v>8033008.9151333328</v>
      </c>
      <c r="I152" s="70">
        <f t="shared" si="10"/>
        <v>7291429.315233333</v>
      </c>
      <c r="J152" s="15"/>
      <c r="K152" s="2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x14ac:dyDescent="0.2">
      <c r="A153" s="17"/>
      <c r="B153" s="51">
        <v>2021</v>
      </c>
      <c r="C153" s="299" t="s">
        <v>2</v>
      </c>
      <c r="D153" s="56">
        <v>164786.70153333375</v>
      </c>
      <c r="E153" s="53">
        <v>54313.517883333334</v>
      </c>
      <c r="F153" s="54">
        <v>48775.967849999972</v>
      </c>
      <c r="G153" s="53">
        <v>2377946.5717166662</v>
      </c>
      <c r="H153" s="53">
        <v>659640.72793333302</v>
      </c>
      <c r="I153" s="54">
        <v>542265.42229999998</v>
      </c>
      <c r="J153" s="15"/>
      <c r="K153" s="2"/>
      <c r="AD153" s="36"/>
      <c r="AE153" s="36"/>
      <c r="AF153" s="36"/>
      <c r="AG153" s="36"/>
      <c r="AH153" s="36"/>
      <c r="AI153" s="36"/>
      <c r="AJ153" s="36"/>
      <c r="AK153" s="36"/>
      <c r="AL153" s="36"/>
    </row>
    <row r="154" spans="1:38" x14ac:dyDescent="0.2">
      <c r="A154" s="17"/>
      <c r="B154" s="79"/>
      <c r="C154" s="133" t="s">
        <v>3</v>
      </c>
      <c r="D154" s="57">
        <v>146312.93694999997</v>
      </c>
      <c r="E154" s="12">
        <v>48287.945800000038</v>
      </c>
      <c r="F154" s="52">
        <v>43633.62303333325</v>
      </c>
      <c r="G154" s="12">
        <v>2144864.9564</v>
      </c>
      <c r="H154" s="12">
        <v>590045.86590000009</v>
      </c>
      <c r="I154" s="52">
        <v>485701.71669999976</v>
      </c>
      <c r="J154" s="15"/>
      <c r="K154" s="2"/>
      <c r="AD154" s="36"/>
      <c r="AE154" s="36"/>
      <c r="AF154" s="36"/>
      <c r="AG154" s="36"/>
      <c r="AH154" s="36"/>
      <c r="AI154" s="36"/>
      <c r="AJ154" s="36"/>
      <c r="AK154" s="36"/>
      <c r="AL154" s="36"/>
    </row>
    <row r="155" spans="1:38" x14ac:dyDescent="0.2">
      <c r="A155" s="17"/>
      <c r="B155" s="79"/>
      <c r="C155" s="133" t="s">
        <v>4</v>
      </c>
      <c r="D155" s="57">
        <v>176206.35065000007</v>
      </c>
      <c r="E155" s="12">
        <v>58505.546416666592</v>
      </c>
      <c r="F155" s="52">
        <v>52509.690283333359</v>
      </c>
      <c r="G155" s="12">
        <v>2606492.3385833343</v>
      </c>
      <c r="H155" s="12">
        <v>728145.7934333334</v>
      </c>
      <c r="I155" s="52">
        <v>580454.98650000035</v>
      </c>
      <c r="J155" s="15"/>
      <c r="K155" s="2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1:38" x14ac:dyDescent="0.2">
      <c r="A156" s="17"/>
      <c r="B156" s="79"/>
      <c r="C156" s="133" t="s">
        <v>5</v>
      </c>
      <c r="D156" s="57">
        <v>205242.28110000002</v>
      </c>
      <c r="E156" s="12">
        <v>55327.964549999924</v>
      </c>
      <c r="F156" s="52">
        <v>45478.517499999769</v>
      </c>
      <c r="G156" s="12">
        <v>2632635.0885333344</v>
      </c>
      <c r="H156" s="12">
        <v>652970.52336666675</v>
      </c>
      <c r="I156" s="52">
        <v>492038.02538333321</v>
      </c>
      <c r="J156" s="15"/>
      <c r="K156" s="2"/>
      <c r="AD156" s="36"/>
      <c r="AE156" s="36"/>
      <c r="AF156" s="36"/>
      <c r="AG156" s="36"/>
      <c r="AH156" s="36"/>
      <c r="AI156" s="36"/>
      <c r="AJ156" s="36"/>
      <c r="AK156" s="36"/>
      <c r="AL156" s="36"/>
    </row>
    <row r="157" spans="1:38" x14ac:dyDescent="0.2">
      <c r="A157" s="17"/>
      <c r="B157" s="79"/>
      <c r="C157" s="133" t="s">
        <v>6</v>
      </c>
      <c r="D157" s="57">
        <v>222736.41815000039</v>
      </c>
      <c r="E157" s="12">
        <v>57162.202116666558</v>
      </c>
      <c r="F157" s="52">
        <v>45979.954183333248</v>
      </c>
      <c r="G157" s="12">
        <v>2814288.4033000004</v>
      </c>
      <c r="H157" s="12">
        <v>665359.52186666662</v>
      </c>
      <c r="I157" s="52">
        <v>494380.25123333355</v>
      </c>
      <c r="J157" s="15"/>
      <c r="K157" s="2"/>
      <c r="AD157" s="36"/>
      <c r="AE157" s="36"/>
      <c r="AF157" s="36"/>
      <c r="AG157" s="36"/>
      <c r="AH157" s="36"/>
      <c r="AI157" s="36"/>
      <c r="AJ157" s="36"/>
      <c r="AK157" s="36"/>
      <c r="AL157" s="36"/>
    </row>
    <row r="158" spans="1:38" x14ac:dyDescent="0.2">
      <c r="A158" s="17"/>
      <c r="B158" s="79"/>
      <c r="C158" s="133" t="s">
        <v>7</v>
      </c>
      <c r="D158" s="57">
        <v>202066.43588333324</v>
      </c>
      <c r="E158" s="12">
        <v>54580.398333333258</v>
      </c>
      <c r="F158" s="52">
        <v>44122.786883333341</v>
      </c>
      <c r="G158" s="12">
        <v>2499847.1180999991</v>
      </c>
      <c r="H158" s="12">
        <v>617326.19899999979</v>
      </c>
      <c r="I158" s="52">
        <v>470515.10628333333</v>
      </c>
      <c r="J158" s="15"/>
      <c r="K158" s="2"/>
      <c r="AD158" s="36"/>
      <c r="AE158" s="36"/>
      <c r="AF158" s="36"/>
      <c r="AG158" s="36"/>
      <c r="AH158" s="36"/>
      <c r="AI158" s="36"/>
      <c r="AJ158" s="36"/>
      <c r="AK158" s="36"/>
      <c r="AL158" s="36"/>
    </row>
    <row r="159" spans="1:38" x14ac:dyDescent="0.2">
      <c r="A159" s="17"/>
      <c r="B159" s="79"/>
      <c r="C159" s="133" t="s">
        <v>8</v>
      </c>
      <c r="D159" s="57">
        <v>190166.87860000008</v>
      </c>
      <c r="E159" s="12">
        <v>51870.589800000045</v>
      </c>
      <c r="F159" s="52">
        <v>41458.293383333097</v>
      </c>
      <c r="G159" s="12">
        <v>2500881.6836333326</v>
      </c>
      <c r="H159" s="12">
        <v>613764.38749999995</v>
      </c>
      <c r="I159" s="52">
        <v>476710.34553333337</v>
      </c>
      <c r="J159" s="15"/>
      <c r="K159" s="2"/>
      <c r="AD159" s="36"/>
      <c r="AE159" s="36"/>
      <c r="AF159" s="36"/>
      <c r="AG159" s="36"/>
      <c r="AH159" s="36"/>
      <c r="AI159" s="36"/>
      <c r="AJ159" s="36"/>
      <c r="AK159" s="36"/>
      <c r="AL159" s="36"/>
    </row>
    <row r="160" spans="1:38" x14ac:dyDescent="0.2">
      <c r="A160" s="17"/>
      <c r="B160" s="79"/>
      <c r="C160" s="133" t="s">
        <v>9</v>
      </c>
      <c r="D160" s="57">
        <v>186673.63943333348</v>
      </c>
      <c r="E160" s="12">
        <v>50329.372433333541</v>
      </c>
      <c r="F160" s="52">
        <v>39864.101083333197</v>
      </c>
      <c r="G160" s="12">
        <v>2509980.7686333321</v>
      </c>
      <c r="H160" s="12">
        <v>610139.65275000001</v>
      </c>
      <c r="I160" s="52">
        <v>482810.64559999993</v>
      </c>
      <c r="J160" s="15"/>
      <c r="K160" s="2"/>
      <c r="AD160" s="36"/>
      <c r="AE160" s="36"/>
      <c r="AF160" s="36"/>
      <c r="AG160" s="36"/>
      <c r="AH160" s="36"/>
      <c r="AI160" s="36"/>
      <c r="AJ160" s="36"/>
      <c r="AK160" s="36"/>
      <c r="AL160" s="36"/>
    </row>
    <row r="161" spans="1:38" x14ac:dyDescent="0.2">
      <c r="A161" s="17"/>
      <c r="B161" s="79"/>
      <c r="C161" s="133" t="s">
        <v>10</v>
      </c>
      <c r="D161" s="57">
        <v>166734.20891666663</v>
      </c>
      <c r="E161" s="12">
        <v>44867.328616666644</v>
      </c>
      <c r="F161" s="52">
        <v>35122.328550000042</v>
      </c>
      <c r="G161" s="12">
        <v>2329167.4124833336</v>
      </c>
      <c r="H161" s="12">
        <v>560318.26408333331</v>
      </c>
      <c r="I161" s="52">
        <v>444654.33330000006</v>
      </c>
      <c r="J161" s="15"/>
      <c r="K161" s="2"/>
      <c r="AD161" s="36"/>
      <c r="AE161" s="36"/>
      <c r="AF161" s="36"/>
      <c r="AG161" s="36"/>
      <c r="AH161" s="36"/>
      <c r="AI161" s="36"/>
      <c r="AJ161" s="36"/>
      <c r="AK161" s="36"/>
      <c r="AL161" s="36"/>
    </row>
    <row r="162" spans="1:38" ht="13.5" thickBot="1" x14ac:dyDescent="0.25">
      <c r="A162" s="17"/>
      <c r="B162" s="82" t="s">
        <v>99</v>
      </c>
      <c r="C162" s="132"/>
      <c r="D162" s="68">
        <f>SUM(D153:D161)</f>
        <v>1660925.8512166678</v>
      </c>
      <c r="E162" s="69">
        <f t="shared" ref="E162:I162" si="11">SUM(E153:E161)</f>
        <v>475244.86594999995</v>
      </c>
      <c r="F162" s="70">
        <f t="shared" si="11"/>
        <v>396945.2627499993</v>
      </c>
      <c r="G162" s="69">
        <f t="shared" si="11"/>
        <v>22416104.341383334</v>
      </c>
      <c r="H162" s="69">
        <f t="shared" si="11"/>
        <v>5697710.935833334</v>
      </c>
      <c r="I162" s="70">
        <f t="shared" si="11"/>
        <v>4469530.8328333329</v>
      </c>
      <c r="J162" s="15"/>
      <c r="K162" s="2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ht="13.5" thickBot="1" x14ac:dyDescent="0.25">
      <c r="A163" s="17"/>
      <c r="B163" s="67"/>
      <c r="C163" s="67"/>
      <c r="D163" s="138"/>
      <c r="E163" s="138"/>
      <c r="F163" s="138"/>
      <c r="G163" s="138"/>
      <c r="H163" s="138"/>
      <c r="I163" s="138"/>
      <c r="J163" s="16"/>
      <c r="K163" s="2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ht="13.5" thickBot="1" x14ac:dyDescent="0.25">
      <c r="A164" s="17"/>
      <c r="B164" s="243" t="s">
        <v>101</v>
      </c>
      <c r="C164" s="244"/>
      <c r="D164" s="245">
        <f>+D162/SUM(D140:D148)-1</f>
        <v>9.5247158560948231E-2</v>
      </c>
      <c r="E164" s="245">
        <f t="shared" ref="E164:I164" si="12">+E162/SUM(E140:E148)-1</f>
        <v>-9.1007709843842766E-2</v>
      </c>
      <c r="F164" s="245">
        <f t="shared" si="12"/>
        <v>-0.27922157841025197</v>
      </c>
      <c r="G164" s="245">
        <f t="shared" si="12"/>
        <v>0.11966666903375356</v>
      </c>
      <c r="H164" s="245">
        <f t="shared" si="12"/>
        <v>-4.5571577175656741E-2</v>
      </c>
      <c r="I164" s="246">
        <f t="shared" si="12"/>
        <v>-0.17264723393808612</v>
      </c>
      <c r="J164" s="16"/>
      <c r="K164" s="2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x14ac:dyDescent="0.2">
      <c r="A165" s="17"/>
      <c r="B165" s="67"/>
      <c r="C165" s="67"/>
      <c r="J165" s="16"/>
      <c r="K165" s="2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x14ac:dyDescent="0.2">
      <c r="A166" s="17"/>
      <c r="B166" s="45" t="s">
        <v>18</v>
      </c>
      <c r="C166" s="16"/>
      <c r="J166" s="16"/>
      <c r="K166" s="2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x14ac:dyDescent="0.2">
      <c r="A167" s="17"/>
      <c r="B167" s="16"/>
      <c r="C167" s="16"/>
      <c r="D167" s="40"/>
      <c r="E167" s="16"/>
      <c r="F167" s="16"/>
      <c r="G167" s="16"/>
      <c r="H167" s="16"/>
      <c r="I167" s="16"/>
      <c r="J167" s="16"/>
      <c r="K167" s="2"/>
      <c r="AD167" s="36"/>
      <c r="AE167" s="36"/>
      <c r="AF167" s="36"/>
      <c r="AG167" s="36"/>
      <c r="AH167" s="36"/>
      <c r="AI167" s="36"/>
      <c r="AJ167" s="36"/>
      <c r="AK167" s="36"/>
      <c r="AL167" s="36"/>
    </row>
    <row r="168" spans="1:38" x14ac:dyDescent="0.2">
      <c r="A168" s="17"/>
      <c r="B168" s="16"/>
      <c r="C168" s="16"/>
      <c r="D168" s="40"/>
      <c r="E168" s="16"/>
      <c r="F168" s="16"/>
      <c r="G168" s="16"/>
      <c r="H168" s="16"/>
      <c r="I168" s="16"/>
      <c r="J168" s="16"/>
      <c r="K168" s="2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x14ac:dyDescent="0.2">
      <c r="A169" s="17"/>
      <c r="B169" s="16"/>
      <c r="C169" s="16"/>
      <c r="D169" s="40"/>
      <c r="E169" s="16"/>
      <c r="F169" s="16"/>
      <c r="G169" s="16"/>
      <c r="H169" s="16"/>
      <c r="I169" s="16"/>
      <c r="J169" s="16"/>
      <c r="K169" s="2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x14ac:dyDescent="0.2">
      <c r="A170" s="17"/>
      <c r="B170" s="16"/>
      <c r="C170" s="16"/>
      <c r="D170" s="40"/>
      <c r="E170" s="16"/>
      <c r="F170" s="16"/>
      <c r="G170" s="16"/>
      <c r="H170" s="16"/>
      <c r="I170" s="16"/>
      <c r="J170" s="16"/>
      <c r="K170" s="2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x14ac:dyDescent="0.2">
      <c r="A171" s="17"/>
      <c r="B171" s="16"/>
      <c r="C171" s="16"/>
      <c r="D171" s="40"/>
      <c r="E171" s="16"/>
      <c r="F171" s="16"/>
      <c r="G171" s="16"/>
      <c r="H171" s="16"/>
      <c r="I171" s="16"/>
      <c r="J171" s="16"/>
      <c r="K171" s="2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x14ac:dyDescent="0.2">
      <c r="A172" s="17"/>
      <c r="B172" s="16"/>
      <c r="C172" s="16"/>
      <c r="D172" s="40"/>
      <c r="E172" s="16"/>
      <c r="F172" s="16"/>
      <c r="G172" s="16"/>
      <c r="H172" s="16"/>
      <c r="I172" s="16"/>
      <c r="J172" s="16"/>
      <c r="K172" s="2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x14ac:dyDescent="0.2">
      <c r="A173" s="17"/>
      <c r="B173" s="16"/>
      <c r="C173" s="16"/>
      <c r="D173" s="40"/>
      <c r="E173" s="16"/>
      <c r="F173" s="16"/>
      <c r="G173" s="16"/>
      <c r="H173" s="16"/>
      <c r="I173" s="16"/>
      <c r="J173" s="16"/>
      <c r="K173" s="2"/>
      <c r="AD173" s="36"/>
      <c r="AE173" s="36"/>
      <c r="AF173" s="36"/>
      <c r="AG173" s="36"/>
      <c r="AH173" s="36"/>
      <c r="AI173" s="36"/>
      <c r="AJ173" s="36"/>
      <c r="AK173" s="36"/>
      <c r="AL173" s="36"/>
    </row>
    <row r="174" spans="1:38" x14ac:dyDescent="0.2">
      <c r="A174" s="17"/>
      <c r="B174" s="16"/>
      <c r="C174" s="16"/>
      <c r="D174" s="40"/>
      <c r="E174" s="16"/>
      <c r="F174" s="16"/>
      <c r="G174" s="16"/>
      <c r="H174" s="16"/>
      <c r="I174" s="16"/>
      <c r="J174" s="16"/>
      <c r="K174" s="2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x14ac:dyDescent="0.2">
      <c r="A175" s="17"/>
      <c r="B175" s="16"/>
      <c r="C175" s="16"/>
      <c r="D175" s="40"/>
      <c r="E175" s="16"/>
      <c r="F175" s="16"/>
      <c r="G175" s="16"/>
      <c r="H175" s="16"/>
      <c r="I175" s="16"/>
      <c r="J175" s="16"/>
      <c r="K175" s="2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x14ac:dyDescent="0.2">
      <c r="A176" s="17"/>
      <c r="B176" s="16"/>
      <c r="C176" s="16"/>
      <c r="D176" s="40"/>
      <c r="E176" s="16"/>
      <c r="F176" s="16"/>
      <c r="G176" s="16"/>
      <c r="H176" s="16"/>
      <c r="I176" s="16"/>
      <c r="J176" s="16"/>
      <c r="K176" s="2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x14ac:dyDescent="0.2">
      <c r="A177" s="17"/>
      <c r="B177" s="16"/>
      <c r="C177" s="16"/>
      <c r="D177" s="40"/>
      <c r="E177" s="16"/>
      <c r="F177" s="16"/>
      <c r="G177" s="16"/>
      <c r="H177" s="16"/>
      <c r="I177" s="16"/>
      <c r="J177" s="16"/>
      <c r="K177" s="2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x14ac:dyDescent="0.2">
      <c r="A178" s="17"/>
      <c r="B178" s="16"/>
      <c r="C178" s="16"/>
      <c r="D178" s="40"/>
      <c r="E178" s="16"/>
      <c r="F178" s="16"/>
      <c r="G178" s="16"/>
      <c r="H178" s="16"/>
      <c r="I178" s="16"/>
      <c r="J178" s="16"/>
      <c r="K178" s="2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x14ac:dyDescent="0.2">
      <c r="A179" s="17"/>
      <c r="B179" s="16"/>
      <c r="C179" s="16"/>
      <c r="D179" s="40"/>
      <c r="E179" s="16"/>
      <c r="F179" s="16"/>
      <c r="G179" s="16"/>
      <c r="H179" s="16"/>
      <c r="I179" s="16"/>
      <c r="J179" s="16"/>
      <c r="K179" s="2"/>
      <c r="AD179" s="36"/>
      <c r="AE179" s="36"/>
      <c r="AF179" s="36"/>
      <c r="AG179" s="36"/>
      <c r="AH179" s="36"/>
      <c r="AI179" s="36"/>
      <c r="AJ179" s="36"/>
      <c r="AK179" s="36"/>
      <c r="AL179" s="36"/>
    </row>
    <row r="180" spans="1:38" x14ac:dyDescent="0.2">
      <c r="A180" s="17"/>
      <c r="B180" s="16"/>
      <c r="C180" s="16"/>
      <c r="D180" s="40"/>
      <c r="E180" s="16"/>
      <c r="F180" s="16"/>
      <c r="G180" s="16"/>
      <c r="H180" s="16"/>
      <c r="I180" s="16"/>
      <c r="J180" s="16"/>
      <c r="K180" s="2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x14ac:dyDescent="0.2">
      <c r="A181" s="17"/>
      <c r="B181" s="16"/>
      <c r="C181" s="16"/>
      <c r="D181" s="40"/>
      <c r="E181" s="16"/>
      <c r="F181" s="16"/>
      <c r="G181" s="16"/>
      <c r="H181" s="16"/>
      <c r="I181" s="16"/>
      <c r="J181" s="16"/>
      <c r="K181" s="2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x14ac:dyDescent="0.2">
      <c r="A182" s="17"/>
      <c r="B182" s="16"/>
      <c r="C182" s="16"/>
      <c r="D182" s="40"/>
      <c r="E182" s="16"/>
      <c r="F182" s="16"/>
      <c r="G182" s="16"/>
      <c r="H182" s="16"/>
      <c r="I182" s="16"/>
      <c r="J182" s="16"/>
      <c r="K182" s="2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x14ac:dyDescent="0.2">
      <c r="A183" s="17"/>
      <c r="B183" s="16"/>
      <c r="C183" s="16"/>
      <c r="D183" s="40"/>
      <c r="E183" s="16"/>
      <c r="F183" s="16"/>
      <c r="G183" s="16"/>
      <c r="H183" s="16"/>
      <c r="I183" s="16"/>
      <c r="J183" s="16"/>
      <c r="K183" s="2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x14ac:dyDescent="0.2">
      <c r="A184" s="17"/>
      <c r="B184" s="16"/>
      <c r="C184" s="16"/>
      <c r="D184" s="40"/>
      <c r="E184" s="16"/>
      <c r="F184" s="16"/>
      <c r="G184" s="16"/>
      <c r="H184" s="16"/>
      <c r="I184" s="16"/>
      <c r="J184" s="41"/>
      <c r="K184" s="2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hidden="1" x14ac:dyDescent="0.2">
      <c r="B185" s="16"/>
      <c r="C185" s="16"/>
      <c r="D185" s="40"/>
      <c r="E185" s="16"/>
      <c r="F185" s="16"/>
      <c r="G185" s="15"/>
      <c r="H185" s="15"/>
      <c r="I185" s="16"/>
      <c r="AD185" s="36"/>
      <c r="AE185" s="36"/>
      <c r="AF185" s="36"/>
      <c r="AG185" s="36"/>
      <c r="AH185" s="36"/>
      <c r="AI185" s="36"/>
      <c r="AJ185" s="36"/>
      <c r="AK185" s="36"/>
      <c r="AL185" s="36"/>
    </row>
    <row r="186" spans="1:38" hidden="1" x14ac:dyDescent="0.2">
      <c r="B186" s="16"/>
      <c r="C186" s="16"/>
      <c r="D186" s="40"/>
      <c r="E186" s="16"/>
      <c r="F186" s="16"/>
      <c r="G186" s="16"/>
      <c r="H186" s="16"/>
      <c r="I186" s="16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hidden="1" x14ac:dyDescent="0.2">
      <c r="B187" s="16"/>
      <c r="C187" s="16"/>
      <c r="D187" s="16"/>
      <c r="E187" s="16"/>
      <c r="F187" s="16"/>
      <c r="G187" s="16"/>
      <c r="H187" s="16"/>
      <c r="I187" s="16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hidden="1" x14ac:dyDescent="0.2"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hidden="1" x14ac:dyDescent="0.2"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hidden="1" x14ac:dyDescent="0.2"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hidden="1" x14ac:dyDescent="0.2">
      <c r="AD191" s="36"/>
      <c r="AE191" s="36"/>
      <c r="AF191" s="36"/>
      <c r="AG191" s="36"/>
      <c r="AH191" s="36"/>
      <c r="AI191" s="36"/>
      <c r="AJ191" s="36"/>
      <c r="AK191" s="36"/>
      <c r="AL191" s="36"/>
    </row>
    <row r="192" spans="1:38" hidden="1" x14ac:dyDescent="0.2"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30:38" hidden="1" x14ac:dyDescent="0.2"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30:38" hidden="1" x14ac:dyDescent="0.2"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30:38" hidden="1" x14ac:dyDescent="0.2"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30:38" hidden="1" x14ac:dyDescent="0.2">
      <c r="AD196" s="36"/>
      <c r="AE196" s="36"/>
      <c r="AF196" s="36"/>
      <c r="AG196" s="36"/>
      <c r="AH196" s="36"/>
      <c r="AI196" s="36"/>
      <c r="AJ196" s="36"/>
      <c r="AK196" s="36"/>
      <c r="AL196" s="36"/>
    </row>
    <row r="197" spans="30:38" hidden="1" x14ac:dyDescent="0.2">
      <c r="AD197" s="36"/>
      <c r="AE197" s="36"/>
      <c r="AF197" s="36"/>
      <c r="AG197" s="36"/>
      <c r="AH197" s="36"/>
      <c r="AI197" s="36"/>
      <c r="AJ197" s="36"/>
      <c r="AK197" s="36"/>
      <c r="AL197" s="36"/>
    </row>
    <row r="198" spans="30:38" hidden="1" x14ac:dyDescent="0.2">
      <c r="AD198" s="36"/>
      <c r="AE198" s="36"/>
      <c r="AF198" s="36"/>
      <c r="AG198" s="36"/>
      <c r="AH198" s="36"/>
      <c r="AI198" s="36"/>
      <c r="AJ198" s="36"/>
      <c r="AK198" s="36"/>
      <c r="AL198" s="36"/>
    </row>
    <row r="199" spans="30:38" hidden="1" x14ac:dyDescent="0.2">
      <c r="AD199" s="36"/>
      <c r="AE199" s="36"/>
      <c r="AF199" s="36"/>
      <c r="AG199" s="36"/>
      <c r="AH199" s="36"/>
      <c r="AI199" s="36"/>
      <c r="AJ199" s="36"/>
      <c r="AK199" s="36"/>
      <c r="AL199" s="36"/>
    </row>
    <row r="200" spans="30:38" hidden="1" x14ac:dyDescent="0.2">
      <c r="AD200" s="36"/>
      <c r="AE200" s="36"/>
      <c r="AF200" s="36"/>
      <c r="AG200" s="36"/>
      <c r="AH200" s="36"/>
      <c r="AI200" s="36"/>
      <c r="AJ200" s="36"/>
      <c r="AK200" s="36"/>
      <c r="AL200" s="36"/>
    </row>
    <row r="201" spans="30:38" hidden="1" x14ac:dyDescent="0.2">
      <c r="AD201" s="36"/>
      <c r="AE201" s="36"/>
      <c r="AF201" s="36"/>
      <c r="AG201" s="36"/>
      <c r="AH201" s="36"/>
      <c r="AI201" s="36"/>
      <c r="AJ201" s="36"/>
      <c r="AK201" s="36"/>
      <c r="AL201" s="36"/>
    </row>
    <row r="202" spans="30:38" hidden="1" x14ac:dyDescent="0.2">
      <c r="AD202" s="36"/>
      <c r="AE202" s="36"/>
      <c r="AF202" s="36"/>
      <c r="AG202" s="36"/>
      <c r="AH202" s="36"/>
      <c r="AI202" s="36"/>
      <c r="AJ202" s="36"/>
      <c r="AK202" s="36"/>
      <c r="AL202" s="36"/>
    </row>
    <row r="203" spans="30:38" hidden="1" x14ac:dyDescent="0.2">
      <c r="AD203" s="36"/>
      <c r="AE203" s="36"/>
      <c r="AF203" s="36"/>
      <c r="AG203" s="36"/>
      <c r="AH203" s="36"/>
      <c r="AI203" s="36"/>
      <c r="AJ203" s="36"/>
      <c r="AK203" s="36"/>
      <c r="AL203" s="36"/>
    </row>
    <row r="204" spans="30:38" hidden="1" x14ac:dyDescent="0.2">
      <c r="AD204" s="36"/>
      <c r="AE204" s="36"/>
      <c r="AF204" s="36"/>
      <c r="AG204" s="36"/>
      <c r="AH204" s="36"/>
      <c r="AI204" s="36"/>
      <c r="AJ204" s="36"/>
      <c r="AK204" s="36"/>
      <c r="AL204" s="36"/>
    </row>
    <row r="205" spans="30:38" hidden="1" x14ac:dyDescent="0.2">
      <c r="AD205" s="36"/>
      <c r="AE205" s="36"/>
      <c r="AF205" s="36"/>
      <c r="AG205" s="36"/>
      <c r="AH205" s="36"/>
      <c r="AI205" s="36"/>
      <c r="AJ205" s="36"/>
      <c r="AK205" s="36"/>
      <c r="AL205" s="36"/>
    </row>
    <row r="206" spans="30:38" hidden="1" x14ac:dyDescent="0.2">
      <c r="AD206" s="36"/>
      <c r="AE206" s="36"/>
      <c r="AF206" s="36"/>
      <c r="AG206" s="36"/>
      <c r="AH206" s="36"/>
      <c r="AI206" s="36"/>
      <c r="AJ206" s="36"/>
      <c r="AK206" s="36"/>
      <c r="AL206" s="36"/>
    </row>
    <row r="207" spans="30:38" hidden="1" x14ac:dyDescent="0.2">
      <c r="AD207" s="36"/>
      <c r="AE207" s="36"/>
      <c r="AF207" s="36"/>
      <c r="AG207" s="36"/>
      <c r="AH207" s="36"/>
      <c r="AI207" s="36"/>
      <c r="AJ207" s="36"/>
      <c r="AK207" s="36"/>
      <c r="AL207" s="36"/>
    </row>
    <row r="208" spans="30:38" hidden="1" x14ac:dyDescent="0.2">
      <c r="AD208" s="36"/>
      <c r="AE208" s="36"/>
      <c r="AF208" s="36"/>
      <c r="AG208" s="36"/>
      <c r="AH208" s="36"/>
      <c r="AI208" s="36"/>
      <c r="AJ208" s="36"/>
      <c r="AK208" s="36"/>
      <c r="AL208" s="36"/>
    </row>
    <row r="209" spans="30:38" hidden="1" x14ac:dyDescent="0.2">
      <c r="AD209" s="36"/>
      <c r="AE209" s="36"/>
      <c r="AF209" s="36"/>
      <c r="AG209" s="36"/>
      <c r="AH209" s="36"/>
      <c r="AI209" s="36"/>
      <c r="AJ209" s="36"/>
      <c r="AK209" s="36"/>
      <c r="AL209" s="36"/>
    </row>
    <row r="210" spans="30:38" hidden="1" x14ac:dyDescent="0.2">
      <c r="AD210" s="36"/>
      <c r="AE210" s="36"/>
      <c r="AF210" s="36"/>
      <c r="AG210" s="36"/>
      <c r="AH210" s="36"/>
      <c r="AI210" s="36"/>
      <c r="AJ210" s="36"/>
      <c r="AK210" s="36"/>
      <c r="AL210" s="36"/>
    </row>
    <row r="211" spans="30:38" hidden="1" x14ac:dyDescent="0.2">
      <c r="AD211" s="36"/>
      <c r="AE211" s="36"/>
      <c r="AF211" s="36"/>
      <c r="AG211" s="36"/>
      <c r="AH211" s="36"/>
      <c r="AI211" s="36"/>
      <c r="AJ211" s="36"/>
      <c r="AK211" s="36"/>
      <c r="AL211" s="36"/>
    </row>
    <row r="212" spans="30:38" hidden="1" x14ac:dyDescent="0.2">
      <c r="AD212" s="36"/>
      <c r="AE212" s="36"/>
      <c r="AF212" s="36"/>
      <c r="AG212" s="36"/>
      <c r="AH212" s="36"/>
      <c r="AI212" s="36"/>
      <c r="AJ212" s="36"/>
      <c r="AK212" s="36"/>
      <c r="AL212" s="36"/>
    </row>
    <row r="213" spans="30:38" hidden="1" x14ac:dyDescent="0.2">
      <c r="AD213" s="36"/>
      <c r="AE213" s="36"/>
      <c r="AF213" s="36"/>
      <c r="AG213" s="36"/>
      <c r="AH213" s="36"/>
      <c r="AI213" s="36"/>
      <c r="AJ213" s="36"/>
      <c r="AK213" s="36"/>
      <c r="AL213" s="36"/>
    </row>
    <row r="214" spans="30:38" hidden="1" x14ac:dyDescent="0.2">
      <c r="AD214" s="36"/>
      <c r="AE214" s="36"/>
      <c r="AF214" s="36"/>
      <c r="AG214" s="36"/>
      <c r="AH214" s="36"/>
      <c r="AI214" s="36"/>
      <c r="AJ214" s="36"/>
      <c r="AK214" s="36"/>
      <c r="AL214" s="36"/>
    </row>
    <row r="215" spans="30:38" hidden="1" x14ac:dyDescent="0.2">
      <c r="AD215" s="36"/>
      <c r="AE215" s="36"/>
      <c r="AF215" s="36"/>
      <c r="AG215" s="36"/>
      <c r="AH215" s="36"/>
      <c r="AI215" s="36"/>
      <c r="AJ215" s="36"/>
      <c r="AK215" s="36"/>
      <c r="AL215" s="36"/>
    </row>
    <row r="216" spans="30:38" hidden="1" x14ac:dyDescent="0.2">
      <c r="AD216" s="36"/>
      <c r="AE216" s="36"/>
      <c r="AF216" s="36"/>
      <c r="AG216" s="36"/>
      <c r="AH216" s="36"/>
      <c r="AI216" s="36"/>
      <c r="AJ216" s="36"/>
      <c r="AK216" s="36"/>
      <c r="AL216" s="36"/>
    </row>
    <row r="217" spans="30:38" hidden="1" x14ac:dyDescent="0.2">
      <c r="AD217" s="36"/>
      <c r="AE217" s="36"/>
      <c r="AF217" s="36"/>
      <c r="AG217" s="36"/>
      <c r="AH217" s="36"/>
      <c r="AI217" s="36"/>
      <c r="AJ217" s="36"/>
      <c r="AK217" s="36"/>
      <c r="AL217" s="36"/>
    </row>
    <row r="218" spans="30:38" hidden="1" x14ac:dyDescent="0.2">
      <c r="AD218" s="36"/>
      <c r="AE218" s="36"/>
      <c r="AF218" s="36"/>
      <c r="AG218" s="36"/>
      <c r="AH218" s="36"/>
      <c r="AI218" s="36"/>
      <c r="AJ218" s="36"/>
      <c r="AK218" s="36"/>
      <c r="AL218" s="36"/>
    </row>
    <row r="219" spans="30:38" hidden="1" x14ac:dyDescent="0.2">
      <c r="AD219" s="36"/>
      <c r="AE219" s="36"/>
      <c r="AF219" s="36"/>
      <c r="AG219" s="36"/>
      <c r="AH219" s="36"/>
      <c r="AI219" s="36"/>
      <c r="AJ219" s="36"/>
      <c r="AK219" s="36"/>
      <c r="AL219" s="36"/>
    </row>
    <row r="220" spans="30:38" hidden="1" x14ac:dyDescent="0.2">
      <c r="AD220" s="36"/>
      <c r="AE220" s="36"/>
      <c r="AF220" s="36"/>
      <c r="AG220" s="36"/>
      <c r="AH220" s="36"/>
      <c r="AI220" s="36"/>
      <c r="AJ220" s="36"/>
      <c r="AK220" s="36"/>
      <c r="AL220" s="36"/>
    </row>
    <row r="221" spans="30:38" hidden="1" x14ac:dyDescent="0.2">
      <c r="AD221" s="36"/>
      <c r="AE221" s="36"/>
      <c r="AF221" s="36"/>
      <c r="AG221" s="36"/>
      <c r="AH221" s="36"/>
      <c r="AI221" s="36"/>
      <c r="AJ221" s="36"/>
      <c r="AK221" s="36"/>
      <c r="AL221" s="36"/>
    </row>
    <row r="222" spans="30:38" hidden="1" x14ac:dyDescent="0.2">
      <c r="AD222" s="36"/>
      <c r="AE222" s="36"/>
      <c r="AF222" s="36"/>
      <c r="AG222" s="36"/>
      <c r="AH222" s="36"/>
      <c r="AI222" s="36"/>
      <c r="AJ222" s="36"/>
      <c r="AK222" s="36"/>
      <c r="AL222" s="36"/>
    </row>
    <row r="223" spans="30:38" hidden="1" x14ac:dyDescent="0.2">
      <c r="AD223" s="36"/>
      <c r="AE223" s="36"/>
      <c r="AF223" s="36"/>
      <c r="AG223" s="36"/>
      <c r="AH223" s="36"/>
      <c r="AI223" s="36"/>
      <c r="AJ223" s="36"/>
      <c r="AK223" s="36"/>
      <c r="AL223" s="36"/>
    </row>
    <row r="224" spans="30:38" hidden="1" x14ac:dyDescent="0.2">
      <c r="AD224" s="36"/>
      <c r="AE224" s="36"/>
      <c r="AF224" s="36"/>
      <c r="AG224" s="36"/>
      <c r="AH224" s="36"/>
      <c r="AI224" s="36"/>
      <c r="AJ224" s="36"/>
      <c r="AK224" s="36"/>
      <c r="AL224" s="36"/>
    </row>
    <row r="225" spans="30:38" hidden="1" x14ac:dyDescent="0.2">
      <c r="AD225" s="36"/>
      <c r="AE225" s="36"/>
      <c r="AF225" s="36"/>
      <c r="AG225" s="36"/>
      <c r="AH225" s="36"/>
      <c r="AI225" s="36"/>
      <c r="AJ225" s="36"/>
      <c r="AK225" s="36"/>
      <c r="AL225" s="36"/>
    </row>
    <row r="226" spans="30:38" hidden="1" x14ac:dyDescent="0.2">
      <c r="AD226" s="36"/>
      <c r="AE226" s="36"/>
      <c r="AF226" s="36"/>
      <c r="AG226" s="36"/>
      <c r="AH226" s="36"/>
      <c r="AI226" s="36"/>
      <c r="AJ226" s="36"/>
      <c r="AK226" s="36"/>
      <c r="AL226" s="36"/>
    </row>
    <row r="227" spans="30:38" hidden="1" x14ac:dyDescent="0.2">
      <c r="AD227" s="36"/>
      <c r="AE227" s="36"/>
      <c r="AF227" s="36"/>
      <c r="AG227" s="36"/>
      <c r="AH227" s="36"/>
      <c r="AI227" s="36"/>
      <c r="AJ227" s="36"/>
      <c r="AK227" s="36"/>
      <c r="AL227" s="36"/>
    </row>
    <row r="228" spans="30:38" hidden="1" x14ac:dyDescent="0.2">
      <c r="AD228" s="36"/>
      <c r="AE228" s="36"/>
      <c r="AF228" s="36"/>
      <c r="AG228" s="36"/>
      <c r="AH228" s="36"/>
      <c r="AI228" s="36"/>
      <c r="AJ228" s="36"/>
      <c r="AK228" s="36"/>
      <c r="AL228" s="36"/>
    </row>
    <row r="229" spans="30:38" hidden="1" x14ac:dyDescent="0.2">
      <c r="AD229" s="36"/>
      <c r="AE229" s="36"/>
      <c r="AF229" s="36"/>
      <c r="AG229" s="36"/>
      <c r="AH229" s="36"/>
      <c r="AI229" s="36"/>
      <c r="AJ229" s="36"/>
      <c r="AK229" s="36"/>
      <c r="AL229" s="36"/>
    </row>
    <row r="230" spans="30:38" hidden="1" x14ac:dyDescent="0.2">
      <c r="AD230" s="36"/>
      <c r="AE230" s="36"/>
      <c r="AF230" s="36"/>
      <c r="AG230" s="36"/>
      <c r="AH230" s="36"/>
      <c r="AI230" s="36"/>
      <c r="AJ230" s="36"/>
      <c r="AK230" s="36"/>
      <c r="AL230" s="36"/>
    </row>
    <row r="231" spans="30:38" hidden="1" x14ac:dyDescent="0.2">
      <c r="AD231" s="36"/>
      <c r="AE231" s="36"/>
      <c r="AF231" s="36"/>
      <c r="AG231" s="36"/>
      <c r="AH231" s="36"/>
      <c r="AI231" s="36"/>
      <c r="AJ231" s="36"/>
      <c r="AK231" s="36"/>
      <c r="AL231" s="36"/>
    </row>
    <row r="232" spans="30:38" hidden="1" x14ac:dyDescent="0.2">
      <c r="AD232" s="36"/>
      <c r="AE232" s="36"/>
      <c r="AF232" s="36"/>
      <c r="AG232" s="36"/>
      <c r="AH232" s="36"/>
      <c r="AI232" s="36"/>
      <c r="AJ232" s="36"/>
      <c r="AK232" s="36"/>
      <c r="AL232" s="36"/>
    </row>
    <row r="233" spans="30:38" hidden="1" x14ac:dyDescent="0.2">
      <c r="AD233" s="36"/>
      <c r="AE233" s="36"/>
      <c r="AF233" s="36"/>
      <c r="AG233" s="36"/>
      <c r="AH233" s="36"/>
      <c r="AI233" s="36"/>
      <c r="AJ233" s="36"/>
      <c r="AK233" s="36"/>
      <c r="AL233" s="36"/>
    </row>
    <row r="234" spans="30:38" hidden="1" x14ac:dyDescent="0.2">
      <c r="AD234" s="36"/>
      <c r="AE234" s="36"/>
      <c r="AF234" s="36"/>
      <c r="AG234" s="36"/>
      <c r="AH234" s="36"/>
      <c r="AI234" s="36"/>
      <c r="AJ234" s="36"/>
      <c r="AK234" s="36"/>
      <c r="AL234" s="36"/>
    </row>
    <row r="235" spans="30:38" hidden="1" x14ac:dyDescent="0.2">
      <c r="AD235" s="36"/>
      <c r="AE235" s="36"/>
      <c r="AF235" s="36"/>
      <c r="AG235" s="36"/>
      <c r="AH235" s="36"/>
      <c r="AI235" s="36"/>
      <c r="AJ235" s="36"/>
      <c r="AK235" s="36"/>
      <c r="AL235" s="36"/>
    </row>
    <row r="236" spans="30:38" hidden="1" x14ac:dyDescent="0.2">
      <c r="AD236" s="36"/>
      <c r="AE236" s="36"/>
      <c r="AF236" s="36"/>
      <c r="AG236" s="36"/>
      <c r="AH236" s="36"/>
      <c r="AI236" s="36"/>
      <c r="AJ236" s="36"/>
      <c r="AK236" s="36"/>
      <c r="AL236" s="36"/>
    </row>
    <row r="237" spans="30:38" hidden="1" x14ac:dyDescent="0.2">
      <c r="AD237" s="36"/>
      <c r="AE237" s="36"/>
      <c r="AF237" s="36"/>
      <c r="AG237" s="36"/>
      <c r="AH237" s="36"/>
      <c r="AI237" s="36"/>
      <c r="AJ237" s="36"/>
      <c r="AK237" s="36"/>
      <c r="AL237" s="36"/>
    </row>
    <row r="238" spans="30:38" hidden="1" x14ac:dyDescent="0.2">
      <c r="AD238" s="36"/>
      <c r="AE238" s="36"/>
      <c r="AF238" s="36"/>
      <c r="AG238" s="36"/>
      <c r="AH238" s="36"/>
      <c r="AI238" s="36"/>
      <c r="AJ238" s="36"/>
      <c r="AK238" s="36"/>
      <c r="AL238" s="36"/>
    </row>
    <row r="239" spans="30:38" hidden="1" x14ac:dyDescent="0.2">
      <c r="AD239" s="36"/>
      <c r="AE239" s="36"/>
      <c r="AF239" s="36"/>
      <c r="AG239" s="36"/>
      <c r="AH239" s="36"/>
      <c r="AI239" s="36"/>
      <c r="AJ239" s="36"/>
      <c r="AK239" s="36"/>
      <c r="AL239" s="36"/>
    </row>
    <row r="240" spans="30:38" hidden="1" x14ac:dyDescent="0.2">
      <c r="AD240" s="36"/>
      <c r="AE240" s="36"/>
      <c r="AF240" s="36"/>
      <c r="AG240" s="36"/>
      <c r="AH240" s="36"/>
      <c r="AI240" s="36"/>
      <c r="AJ240" s="36"/>
      <c r="AK240" s="36"/>
      <c r="AL240" s="36"/>
    </row>
    <row r="241" spans="30:38" hidden="1" x14ac:dyDescent="0.2">
      <c r="AD241" s="36"/>
      <c r="AE241" s="36"/>
      <c r="AF241" s="36"/>
      <c r="AG241" s="36"/>
      <c r="AH241" s="36"/>
      <c r="AI241" s="36"/>
      <c r="AJ241" s="36"/>
      <c r="AK241" s="36"/>
      <c r="AL241" s="36"/>
    </row>
    <row r="242" spans="30:38" hidden="1" x14ac:dyDescent="0.2">
      <c r="AD242" s="36"/>
      <c r="AE242" s="36"/>
      <c r="AF242" s="36"/>
      <c r="AG242" s="36"/>
      <c r="AH242" s="36"/>
      <c r="AI242" s="36"/>
      <c r="AJ242" s="36"/>
      <c r="AK242" s="36"/>
      <c r="AL242" s="36"/>
    </row>
    <row r="243" spans="30:38" hidden="1" x14ac:dyDescent="0.2">
      <c r="AD243" s="36"/>
      <c r="AE243" s="36"/>
      <c r="AF243" s="36"/>
      <c r="AG243" s="36"/>
      <c r="AH243" s="36"/>
      <c r="AI243" s="36"/>
      <c r="AJ243" s="36"/>
      <c r="AK243" s="36"/>
      <c r="AL243" s="36"/>
    </row>
    <row r="244" spans="30:38" hidden="1" x14ac:dyDescent="0.2">
      <c r="AD244" s="36"/>
      <c r="AE244" s="36"/>
      <c r="AF244" s="36"/>
      <c r="AG244" s="36"/>
      <c r="AH244" s="36"/>
      <c r="AI244" s="36"/>
      <c r="AJ244" s="36"/>
      <c r="AK244" s="36"/>
      <c r="AL244" s="36"/>
    </row>
    <row r="245" spans="30:38" hidden="1" x14ac:dyDescent="0.2">
      <c r="AD245" s="36"/>
      <c r="AE245" s="36"/>
      <c r="AF245" s="36"/>
      <c r="AG245" s="36"/>
      <c r="AH245" s="36"/>
      <c r="AI245" s="36"/>
      <c r="AJ245" s="36"/>
      <c r="AK245" s="36"/>
      <c r="AL245" s="36"/>
    </row>
    <row r="246" spans="30:38" hidden="1" x14ac:dyDescent="0.2">
      <c r="AD246" s="36"/>
      <c r="AE246" s="36"/>
      <c r="AF246" s="36"/>
      <c r="AG246" s="36"/>
      <c r="AH246" s="36"/>
      <c r="AI246" s="36"/>
      <c r="AJ246" s="36"/>
      <c r="AK246" s="36"/>
      <c r="AL246" s="36"/>
    </row>
    <row r="247" spans="30:38" hidden="1" x14ac:dyDescent="0.2">
      <c r="AD247" s="36"/>
      <c r="AE247" s="36"/>
      <c r="AF247" s="36"/>
      <c r="AG247" s="36"/>
      <c r="AH247" s="36"/>
      <c r="AI247" s="36"/>
      <c r="AJ247" s="36"/>
      <c r="AK247" s="36"/>
      <c r="AL247" s="36"/>
    </row>
    <row r="248" spans="30:38" hidden="1" x14ac:dyDescent="0.2">
      <c r="AD248" s="36"/>
      <c r="AE248" s="36"/>
      <c r="AF248" s="36"/>
      <c r="AG248" s="36"/>
      <c r="AH248" s="36"/>
      <c r="AI248" s="36"/>
      <c r="AJ248" s="36"/>
      <c r="AK248" s="36"/>
      <c r="AL248" s="36"/>
    </row>
    <row r="249" spans="30:38" hidden="1" x14ac:dyDescent="0.2">
      <c r="AD249" s="36"/>
      <c r="AE249" s="36"/>
      <c r="AF249" s="36"/>
      <c r="AG249" s="36"/>
      <c r="AH249" s="36"/>
      <c r="AI249" s="36"/>
      <c r="AJ249" s="36"/>
      <c r="AK249" s="36"/>
      <c r="AL249" s="36"/>
    </row>
    <row r="250" spans="30:38" hidden="1" x14ac:dyDescent="0.2">
      <c r="AD250" s="36"/>
      <c r="AE250" s="36"/>
      <c r="AF250" s="36"/>
      <c r="AG250" s="36"/>
      <c r="AH250" s="36"/>
      <c r="AI250" s="36"/>
      <c r="AJ250" s="36"/>
      <c r="AK250" s="36"/>
      <c r="AL250" s="36"/>
    </row>
    <row r="251" spans="30:38" hidden="1" x14ac:dyDescent="0.2">
      <c r="AD251" s="36"/>
      <c r="AE251" s="36"/>
      <c r="AF251" s="36"/>
      <c r="AG251" s="36"/>
      <c r="AH251" s="36"/>
      <c r="AI251" s="36"/>
      <c r="AJ251" s="36"/>
      <c r="AK251" s="36"/>
      <c r="AL251" s="36"/>
    </row>
    <row r="252" spans="30:38" hidden="1" x14ac:dyDescent="0.2">
      <c r="AD252" s="36"/>
      <c r="AE252" s="36"/>
      <c r="AF252" s="36"/>
      <c r="AG252" s="36"/>
      <c r="AH252" s="36"/>
      <c r="AI252" s="36"/>
      <c r="AJ252" s="36"/>
      <c r="AK252" s="36"/>
      <c r="AL252" s="36"/>
    </row>
    <row r="253" spans="30:38" hidden="1" x14ac:dyDescent="0.2">
      <c r="AD253" s="36"/>
      <c r="AE253" s="36"/>
      <c r="AF253" s="36"/>
      <c r="AG253" s="36"/>
      <c r="AH253" s="36"/>
      <c r="AI253" s="36"/>
      <c r="AJ253" s="36"/>
      <c r="AK253" s="36"/>
      <c r="AL253" s="36"/>
    </row>
    <row r="254" spans="30:38" hidden="1" x14ac:dyDescent="0.2">
      <c r="AD254" s="36"/>
      <c r="AE254" s="36"/>
      <c r="AF254" s="36"/>
      <c r="AG254" s="36"/>
      <c r="AH254" s="36"/>
      <c r="AI254" s="36"/>
      <c r="AJ254" s="36"/>
      <c r="AK254" s="36"/>
      <c r="AL254" s="36"/>
    </row>
    <row r="255" spans="30:38" hidden="1" x14ac:dyDescent="0.2">
      <c r="AD255" s="36"/>
      <c r="AE255" s="36"/>
      <c r="AF255" s="36"/>
      <c r="AG255" s="36"/>
      <c r="AH255" s="36"/>
      <c r="AI255" s="36"/>
      <c r="AJ255" s="36"/>
      <c r="AK255" s="36"/>
      <c r="AL255" s="36"/>
    </row>
    <row r="256" spans="30:38" hidden="1" x14ac:dyDescent="0.2">
      <c r="AD256" s="36"/>
      <c r="AE256" s="36"/>
      <c r="AF256" s="36"/>
      <c r="AG256" s="36"/>
      <c r="AH256" s="36"/>
      <c r="AI256" s="36"/>
      <c r="AJ256" s="36"/>
      <c r="AK256" s="36"/>
      <c r="AL256" s="36"/>
    </row>
    <row r="257" spans="30:38" hidden="1" x14ac:dyDescent="0.2">
      <c r="AD257" s="36"/>
      <c r="AE257" s="36"/>
      <c r="AF257" s="36"/>
      <c r="AG257" s="36"/>
      <c r="AH257" s="36"/>
      <c r="AI257" s="36"/>
      <c r="AJ257" s="36"/>
      <c r="AK257" s="36"/>
      <c r="AL257" s="36"/>
    </row>
    <row r="258" spans="30:38" hidden="1" x14ac:dyDescent="0.2">
      <c r="AD258" s="36"/>
      <c r="AE258" s="36"/>
      <c r="AF258" s="36"/>
      <c r="AG258" s="36"/>
      <c r="AH258" s="36"/>
      <c r="AI258" s="36"/>
      <c r="AJ258" s="36"/>
      <c r="AK258" s="36"/>
      <c r="AL258" s="36"/>
    </row>
    <row r="259" spans="30:38" hidden="1" x14ac:dyDescent="0.2">
      <c r="AD259" s="36"/>
      <c r="AE259" s="36"/>
      <c r="AF259" s="36"/>
      <c r="AG259" s="36"/>
      <c r="AH259" s="36"/>
      <c r="AI259" s="36"/>
      <c r="AJ259" s="36"/>
      <c r="AK259" s="36"/>
      <c r="AL259" s="36"/>
    </row>
    <row r="260" spans="30:38" hidden="1" x14ac:dyDescent="0.2">
      <c r="AD260" s="36"/>
      <c r="AE260" s="36"/>
      <c r="AF260" s="36"/>
      <c r="AG260" s="36"/>
      <c r="AH260" s="36"/>
      <c r="AI260" s="36"/>
      <c r="AJ260" s="36"/>
      <c r="AK260" s="36"/>
      <c r="AL260" s="36"/>
    </row>
    <row r="261" spans="30:38" hidden="1" x14ac:dyDescent="0.2">
      <c r="AD261" s="36"/>
      <c r="AE261" s="36"/>
      <c r="AF261" s="36"/>
      <c r="AG261" s="36"/>
      <c r="AH261" s="36"/>
      <c r="AI261" s="36"/>
      <c r="AJ261" s="36"/>
      <c r="AK261" s="36"/>
      <c r="AL261" s="36"/>
    </row>
    <row r="262" spans="30:38" hidden="1" x14ac:dyDescent="0.2">
      <c r="AD262" s="36"/>
      <c r="AE262" s="36"/>
      <c r="AF262" s="36"/>
      <c r="AG262" s="36"/>
      <c r="AH262" s="36"/>
      <c r="AI262" s="36"/>
      <c r="AJ262" s="36"/>
      <c r="AK262" s="36"/>
      <c r="AL262" s="36"/>
    </row>
    <row r="263" spans="30:38" hidden="1" x14ac:dyDescent="0.2">
      <c r="AD263" s="36"/>
      <c r="AE263" s="36"/>
      <c r="AF263" s="36"/>
      <c r="AG263" s="36"/>
      <c r="AH263" s="36"/>
      <c r="AI263" s="36"/>
      <c r="AJ263" s="36"/>
      <c r="AK263" s="36"/>
      <c r="AL263" s="36"/>
    </row>
    <row r="264" spans="30:38" hidden="1" x14ac:dyDescent="0.2">
      <c r="AD264" s="36"/>
      <c r="AE264" s="36"/>
      <c r="AF264" s="36"/>
      <c r="AG264" s="36"/>
      <c r="AH264" s="36"/>
      <c r="AI264" s="36"/>
      <c r="AJ264" s="36"/>
      <c r="AK264" s="36"/>
      <c r="AL264" s="36"/>
    </row>
    <row r="265" spans="30:38" hidden="1" x14ac:dyDescent="0.2">
      <c r="AD265" s="36"/>
      <c r="AE265" s="36"/>
      <c r="AF265" s="36"/>
      <c r="AG265" s="36"/>
      <c r="AH265" s="36"/>
      <c r="AI265" s="36"/>
      <c r="AJ265" s="36"/>
      <c r="AK265" s="36"/>
      <c r="AL265" s="36"/>
    </row>
    <row r="266" spans="30:38" hidden="1" x14ac:dyDescent="0.2">
      <c r="AD266" s="36"/>
      <c r="AE266" s="36"/>
      <c r="AF266" s="36"/>
      <c r="AG266" s="36"/>
      <c r="AH266" s="36"/>
      <c r="AI266" s="36"/>
      <c r="AJ266" s="36"/>
      <c r="AK266" s="36"/>
      <c r="AL266" s="36"/>
    </row>
    <row r="267" spans="30:38" hidden="1" x14ac:dyDescent="0.2">
      <c r="AD267" s="36"/>
      <c r="AE267" s="36"/>
      <c r="AF267" s="36"/>
      <c r="AG267" s="36"/>
      <c r="AH267" s="36"/>
      <c r="AI267" s="36"/>
      <c r="AJ267" s="36"/>
      <c r="AK267" s="36"/>
      <c r="AL267" s="36"/>
    </row>
    <row r="268" spans="30:38" hidden="1" x14ac:dyDescent="0.2">
      <c r="AD268" s="36"/>
      <c r="AE268" s="36"/>
      <c r="AF268" s="36"/>
      <c r="AG268" s="36"/>
      <c r="AH268" s="36"/>
      <c r="AI268" s="36"/>
      <c r="AJ268" s="36"/>
      <c r="AK268" s="36"/>
      <c r="AL268" s="36"/>
    </row>
    <row r="269" spans="30:38" hidden="1" x14ac:dyDescent="0.2">
      <c r="AD269" s="36"/>
      <c r="AE269" s="36"/>
      <c r="AF269" s="36"/>
      <c r="AG269" s="36"/>
      <c r="AH269" s="36"/>
      <c r="AI269" s="36"/>
      <c r="AJ269" s="36"/>
      <c r="AK269" s="36"/>
      <c r="AL269" s="36"/>
    </row>
    <row r="270" spans="30:38" hidden="1" x14ac:dyDescent="0.2">
      <c r="AD270" s="36"/>
      <c r="AE270" s="36"/>
      <c r="AF270" s="36"/>
      <c r="AG270" s="36"/>
      <c r="AH270" s="36"/>
      <c r="AI270" s="36"/>
      <c r="AJ270" s="36"/>
      <c r="AK270" s="36"/>
      <c r="AL270" s="36"/>
    </row>
    <row r="271" spans="30:38" hidden="1" x14ac:dyDescent="0.2">
      <c r="AD271" s="36"/>
      <c r="AE271" s="36"/>
      <c r="AF271" s="36"/>
      <c r="AG271" s="36"/>
      <c r="AH271" s="36"/>
      <c r="AI271" s="36"/>
      <c r="AJ271" s="36"/>
      <c r="AK271" s="36"/>
      <c r="AL271" s="36"/>
    </row>
    <row r="272" spans="30:38" hidden="1" x14ac:dyDescent="0.2">
      <c r="AD272" s="36"/>
      <c r="AE272" s="36"/>
      <c r="AF272" s="36"/>
      <c r="AG272" s="36"/>
      <c r="AH272" s="36"/>
      <c r="AI272" s="36"/>
      <c r="AJ272" s="36"/>
      <c r="AK272" s="36"/>
      <c r="AL272" s="36"/>
    </row>
    <row r="273" spans="30:38" hidden="1" x14ac:dyDescent="0.2">
      <c r="AD273" s="36"/>
      <c r="AE273" s="36"/>
      <c r="AF273" s="36"/>
      <c r="AG273" s="36"/>
      <c r="AH273" s="36"/>
      <c r="AI273" s="36"/>
      <c r="AJ273" s="36"/>
      <c r="AK273" s="36"/>
      <c r="AL273" s="36"/>
    </row>
    <row r="274" spans="30:38" hidden="1" x14ac:dyDescent="0.2">
      <c r="AD274" s="36"/>
      <c r="AE274" s="36"/>
      <c r="AF274" s="36"/>
      <c r="AG274" s="36"/>
      <c r="AH274" s="36"/>
      <c r="AI274" s="36"/>
      <c r="AJ274" s="36"/>
      <c r="AK274" s="36"/>
      <c r="AL274" s="36"/>
    </row>
    <row r="275" spans="30:38" hidden="1" x14ac:dyDescent="0.2">
      <c r="AD275" s="36"/>
      <c r="AE275" s="36"/>
      <c r="AF275" s="36"/>
      <c r="AG275" s="36"/>
      <c r="AH275" s="36"/>
      <c r="AI275" s="36"/>
      <c r="AJ275" s="36"/>
      <c r="AK275" s="36"/>
      <c r="AL275" s="36"/>
    </row>
    <row r="276" spans="30:38" hidden="1" x14ac:dyDescent="0.2"/>
    <row r="277" spans="30:38" hidden="1" x14ac:dyDescent="0.2"/>
    <row r="278" spans="30:38" hidden="1" x14ac:dyDescent="0.2"/>
    <row r="279" spans="30:38" x14ac:dyDescent="0.2"/>
    <row r="280" spans="30:38" x14ac:dyDescent="0.2"/>
    <row r="281" spans="30:38" x14ac:dyDescent="0.2"/>
    <row r="282" spans="30:38" x14ac:dyDescent="0.2"/>
    <row r="283" spans="30:38" x14ac:dyDescent="0.2"/>
    <row r="284" spans="30:38" x14ac:dyDescent="0.2"/>
    <row r="285" spans="30:38" hidden="1" x14ac:dyDescent="0.2"/>
    <row r="286" spans="30:38" hidden="1" x14ac:dyDescent="0.2"/>
    <row r="287" spans="30:38" hidden="1" x14ac:dyDescent="0.2"/>
    <row r="288" spans="30:3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</sheetData>
  <mergeCells count="2">
    <mergeCell ref="D5:F5"/>
    <mergeCell ref="G5:I5"/>
  </mergeCells>
  <phoneticPr fontId="22" type="noConversion"/>
  <hyperlinks>
    <hyperlink ref="B4" location="Indice!A1" display="&lt;&lt; VOLVER"/>
    <hyperlink ref="B166" location="Indice!A1" display="&lt;&lt; VOLVER"/>
  </hyperlinks>
  <pageMargins left="0.75" right="0.75" top="1" bottom="1" header="0" footer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28"/>
  <sheetViews>
    <sheetView showGridLines="0" topLeftCell="A6" zoomScaleNormal="100" workbookViewId="0">
      <pane xSplit="3" ySplit="1" topLeftCell="D134" activePane="bottomRight" state="frozen"/>
      <selection activeCell="A6" sqref="A6"/>
      <selection pane="topRight" activeCell="D6" sqref="D6"/>
      <selection pane="bottomLeft" activeCell="A7" sqref="A7"/>
      <selection pane="bottomRight" activeCell="H155" sqref="H155"/>
    </sheetView>
  </sheetViews>
  <sheetFormatPr baseColWidth="10" defaultColWidth="0" defaultRowHeight="12.75" zeroHeight="1" x14ac:dyDescent="0.2"/>
  <cols>
    <col min="1" max="1" width="21.28515625" customWidth="1"/>
    <col min="2" max="2" width="18.28515625" customWidth="1"/>
    <col min="3" max="3" width="10" customWidth="1"/>
    <col min="4" max="7" width="13.28515625" customWidth="1"/>
    <col min="8" max="8" width="11.42578125" customWidth="1"/>
    <col min="9" max="9" width="18.28515625" customWidth="1"/>
    <col min="10" max="12" width="11.42578125" customWidth="1"/>
    <col min="13" max="255" width="11.42578125" hidden="1" customWidth="1"/>
  </cols>
  <sheetData>
    <row r="1" spans="1:38" ht="48" customHeight="1" x14ac:dyDescent="0.2">
      <c r="A1" s="17"/>
      <c r="B1" s="17"/>
      <c r="C1" s="17"/>
      <c r="D1" s="17"/>
      <c r="E1" s="17"/>
      <c r="F1" s="17"/>
      <c r="G1" s="17"/>
      <c r="H1" s="17"/>
      <c r="I1" s="2"/>
      <c r="AD1" s="36"/>
      <c r="AE1" s="36"/>
      <c r="AF1" s="36"/>
      <c r="AG1" s="36"/>
      <c r="AH1" s="36"/>
      <c r="AI1" s="36"/>
      <c r="AJ1" s="36"/>
      <c r="AK1" s="36"/>
      <c r="AL1" s="36"/>
    </row>
    <row r="2" spans="1:38" ht="15" x14ac:dyDescent="0.25">
      <c r="A2" s="1"/>
      <c r="B2" s="59" t="s">
        <v>37</v>
      </c>
      <c r="C2" s="1"/>
      <c r="D2" s="38"/>
      <c r="E2" s="1"/>
      <c r="F2" s="1"/>
      <c r="G2" s="1"/>
      <c r="H2" s="1"/>
      <c r="I2" s="2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5" x14ac:dyDescent="0.25">
      <c r="A3" s="1"/>
      <c r="B3" s="59" t="s">
        <v>46</v>
      </c>
      <c r="C3" s="1"/>
      <c r="D3" s="38"/>
      <c r="E3" s="1"/>
      <c r="F3" s="1"/>
      <c r="G3" s="1"/>
      <c r="H3" s="1"/>
      <c r="I3" s="2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36.75" customHeight="1" thickBot="1" x14ac:dyDescent="0.25">
      <c r="A4" s="17"/>
      <c r="B4" s="45" t="s">
        <v>18</v>
      </c>
      <c r="C4" s="17"/>
      <c r="D4" s="17"/>
      <c r="E4" s="17"/>
      <c r="F4" s="17"/>
      <c r="G4" s="17"/>
      <c r="H4" s="17"/>
      <c r="I4" s="2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27.75" customHeight="1" thickBot="1" x14ac:dyDescent="0.25">
      <c r="A5" s="17"/>
      <c r="B5" s="269"/>
      <c r="C5" s="270"/>
      <c r="D5" s="344" t="s">
        <v>35</v>
      </c>
      <c r="E5" s="346"/>
      <c r="F5" s="347" t="s">
        <v>36</v>
      </c>
      <c r="G5" s="346"/>
      <c r="H5" s="17"/>
      <c r="I5" s="2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50.25" customHeight="1" thickBot="1" x14ac:dyDescent="0.25">
      <c r="A6" s="17"/>
      <c r="B6" s="251" t="s">
        <v>0</v>
      </c>
      <c r="C6" s="251" t="s">
        <v>1</v>
      </c>
      <c r="D6" s="271" t="s">
        <v>38</v>
      </c>
      <c r="E6" s="272" t="s">
        <v>39</v>
      </c>
      <c r="F6" s="272" t="s">
        <v>38</v>
      </c>
      <c r="G6" s="272" t="s">
        <v>39</v>
      </c>
      <c r="H6" s="18"/>
      <c r="I6" s="2"/>
      <c r="AD6" s="36"/>
      <c r="AE6" s="36"/>
      <c r="AF6" s="36"/>
      <c r="AG6" s="36"/>
      <c r="AH6" s="36"/>
      <c r="AI6" s="36"/>
      <c r="AJ6" s="36"/>
      <c r="AK6" s="36"/>
      <c r="AL6" s="36"/>
    </row>
    <row r="7" spans="1:38" x14ac:dyDescent="0.2">
      <c r="A7" s="44"/>
      <c r="B7" s="51" t="s">
        <v>28</v>
      </c>
      <c r="C7" s="50"/>
      <c r="D7" s="149">
        <v>594356.00933333288</v>
      </c>
      <c r="E7" s="151">
        <v>1300707.9280166663</v>
      </c>
      <c r="F7" s="150">
        <v>3257014.7720666667</v>
      </c>
      <c r="G7" s="151">
        <v>5654202.4304333329</v>
      </c>
      <c r="H7" s="15"/>
      <c r="I7" s="2"/>
      <c r="AD7" s="36"/>
      <c r="AE7" s="36"/>
      <c r="AF7" s="36"/>
      <c r="AG7" s="36"/>
      <c r="AH7" s="36"/>
      <c r="AI7" s="36"/>
      <c r="AJ7" s="36"/>
      <c r="AK7" s="36"/>
      <c r="AL7" s="36"/>
    </row>
    <row r="8" spans="1:38" x14ac:dyDescent="0.2">
      <c r="A8" s="17"/>
      <c r="B8" s="79" t="s">
        <v>29</v>
      </c>
      <c r="C8" s="46"/>
      <c r="D8" s="139">
        <v>877673.93021666643</v>
      </c>
      <c r="E8" s="140">
        <v>1609269.8217166667</v>
      </c>
      <c r="F8" s="138">
        <v>5079116.8761999998</v>
      </c>
      <c r="G8" s="140">
        <v>7227082.6622666679</v>
      </c>
      <c r="H8" s="15"/>
      <c r="I8" s="2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3.5" thickBot="1" x14ac:dyDescent="0.25">
      <c r="A9" s="17"/>
      <c r="B9" s="48" t="s">
        <v>47</v>
      </c>
      <c r="C9" s="49"/>
      <c r="D9" s="68">
        <v>1021876.3940166666</v>
      </c>
      <c r="E9" s="70">
        <v>1613468.0387666668</v>
      </c>
      <c r="F9" s="69">
        <v>6873817.0533333328</v>
      </c>
      <c r="G9" s="70">
        <v>7751497.4774833368</v>
      </c>
      <c r="H9" s="15"/>
      <c r="I9" s="2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2">
      <c r="A10" s="17"/>
      <c r="B10" s="47">
        <v>2010</v>
      </c>
      <c r="C10" s="47" t="s">
        <v>2</v>
      </c>
      <c r="D10" s="57">
        <v>99007.238350000087</v>
      </c>
      <c r="E10" s="52">
        <v>130659.07281666614</v>
      </c>
      <c r="F10" s="12">
        <v>712920.40933333349</v>
      </c>
      <c r="G10" s="52">
        <v>692569.05738333333</v>
      </c>
      <c r="H10" s="15"/>
      <c r="I10" s="2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x14ac:dyDescent="0.2">
      <c r="A11" s="17"/>
      <c r="B11" s="47"/>
      <c r="C11" s="47" t="s">
        <v>19</v>
      </c>
      <c r="D11" s="57">
        <v>91353.76138333336</v>
      </c>
      <c r="E11" s="52">
        <v>123095.7030333335</v>
      </c>
      <c r="F11" s="12">
        <v>653724.11430000013</v>
      </c>
      <c r="G11" s="52">
        <v>644107.72835000011</v>
      </c>
      <c r="H11" s="15"/>
      <c r="I11" s="2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x14ac:dyDescent="0.2">
      <c r="A12" s="17"/>
      <c r="B12" s="47"/>
      <c r="C12" s="47" t="s">
        <v>4</v>
      </c>
      <c r="D12" s="57">
        <v>110463.74861666668</v>
      </c>
      <c r="E12" s="52">
        <v>149266.34971666639</v>
      </c>
      <c r="F12" s="12">
        <v>768623.25879999995</v>
      </c>
      <c r="G12" s="52">
        <v>771078.94589999993</v>
      </c>
      <c r="H12" s="15"/>
      <c r="I12" s="2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x14ac:dyDescent="0.2">
      <c r="A13" s="17"/>
      <c r="B13" s="47"/>
      <c r="C13" s="47" t="s">
        <v>5</v>
      </c>
      <c r="D13" s="57">
        <v>90195.638383333426</v>
      </c>
      <c r="E13" s="52">
        <v>131790.98288333329</v>
      </c>
      <c r="F13" s="12">
        <v>742601.02825000032</v>
      </c>
      <c r="G13" s="52">
        <v>710861.61381666735</v>
      </c>
      <c r="H13" s="15"/>
      <c r="I13" s="2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x14ac:dyDescent="0.2">
      <c r="A14" s="17"/>
      <c r="B14" s="47"/>
      <c r="C14" s="47" t="s">
        <v>6</v>
      </c>
      <c r="D14" s="57">
        <v>96881.040166666804</v>
      </c>
      <c r="E14" s="52">
        <v>136397.64611666687</v>
      </c>
      <c r="F14" s="12">
        <v>851073.02908333344</v>
      </c>
      <c r="G14" s="52">
        <v>640137.85098333366</v>
      </c>
      <c r="H14" s="15"/>
      <c r="I14" s="2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2">
      <c r="A15" s="17"/>
      <c r="B15" s="47"/>
      <c r="C15" s="47" t="s">
        <v>7</v>
      </c>
      <c r="D15" s="57">
        <v>88912.194283333331</v>
      </c>
      <c r="E15" s="52">
        <v>130489.94715000015</v>
      </c>
      <c r="F15" s="12">
        <v>720764.38735000021</v>
      </c>
      <c r="G15" s="52">
        <v>715673.30286666658</v>
      </c>
      <c r="H15" s="15"/>
      <c r="I15" s="2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x14ac:dyDescent="0.2">
      <c r="A16" s="17"/>
      <c r="B16" s="47"/>
      <c r="C16" s="47" t="s">
        <v>8</v>
      </c>
      <c r="D16" s="57">
        <v>93101.805799999885</v>
      </c>
      <c r="E16" s="52">
        <v>134917.13293333325</v>
      </c>
      <c r="F16" s="12">
        <v>752301.23409999989</v>
      </c>
      <c r="G16" s="52">
        <v>750908.40463333344</v>
      </c>
      <c r="H16" s="15"/>
      <c r="I16" s="2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x14ac:dyDescent="0.2">
      <c r="A17" s="17"/>
      <c r="B17" s="47"/>
      <c r="C17" s="47" t="s">
        <v>9</v>
      </c>
      <c r="D17" s="57">
        <v>91473.085766666773</v>
      </c>
      <c r="E17" s="52">
        <v>137524.92048333318</v>
      </c>
      <c r="F17" s="12">
        <v>754600.42100000021</v>
      </c>
      <c r="G17" s="52">
        <v>778157.18060000043</v>
      </c>
      <c r="H17" s="15"/>
      <c r="I17" s="2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x14ac:dyDescent="0.2">
      <c r="A18" s="17"/>
      <c r="B18" s="47"/>
      <c r="C18" s="47" t="s">
        <v>10</v>
      </c>
      <c r="D18" s="57">
        <v>91373.108533333361</v>
      </c>
      <c r="E18" s="52">
        <v>129944.63166666676</v>
      </c>
      <c r="F18" s="12">
        <v>764713.85008333321</v>
      </c>
      <c r="G18" s="52">
        <v>745898.63120000018</v>
      </c>
      <c r="H18" s="15"/>
      <c r="I18" s="2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x14ac:dyDescent="0.2">
      <c r="A19" s="17"/>
      <c r="B19" s="47"/>
      <c r="C19" s="47" t="s">
        <v>11</v>
      </c>
      <c r="D19" s="57">
        <v>93538.97984999996</v>
      </c>
      <c r="E19" s="52">
        <v>142334.39861666661</v>
      </c>
      <c r="F19" s="12">
        <v>810461.83408333315</v>
      </c>
      <c r="G19" s="52">
        <v>842740.43220000016</v>
      </c>
      <c r="H19" s="15"/>
      <c r="I19" s="2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x14ac:dyDescent="0.2">
      <c r="A20" s="17"/>
      <c r="B20" s="47"/>
      <c r="C20" s="47" t="s">
        <v>12</v>
      </c>
      <c r="D20" s="57">
        <v>91278.914700000241</v>
      </c>
      <c r="E20" s="52">
        <v>145174.00033333336</v>
      </c>
      <c r="F20" s="12">
        <v>786431.83636666648</v>
      </c>
      <c r="G20" s="52">
        <v>854185.15128333331</v>
      </c>
      <c r="H20" s="15"/>
      <c r="I20" s="2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x14ac:dyDescent="0.2">
      <c r="A21" s="17"/>
      <c r="B21" s="47"/>
      <c r="C21" s="47" t="s">
        <v>13</v>
      </c>
      <c r="D21" s="57">
        <v>100130.17195000012</v>
      </c>
      <c r="E21" s="52">
        <v>146276.03583333347</v>
      </c>
      <c r="F21" s="12">
        <v>840113.81248333328</v>
      </c>
      <c r="G21" s="52">
        <v>868734.83500000008</v>
      </c>
      <c r="H21" s="15"/>
      <c r="I21" s="2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ht="13.5" thickBot="1" x14ac:dyDescent="0.25">
      <c r="A22" s="17"/>
      <c r="B22" s="48" t="s">
        <v>56</v>
      </c>
      <c r="C22" s="49"/>
      <c r="D22" s="68">
        <f>SUM(D10:D21)</f>
        <v>1137709.6877833342</v>
      </c>
      <c r="E22" s="70">
        <f>SUM(E10:E21)</f>
        <v>1637870.821583333</v>
      </c>
      <c r="F22" s="69">
        <f>SUM(F10:F21)</f>
        <v>9158329.2152333334</v>
      </c>
      <c r="G22" s="70">
        <f>SUM(G10:G21)</f>
        <v>9015053.1342166699</v>
      </c>
      <c r="H22" s="15"/>
      <c r="I22" s="2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2">
      <c r="A23" s="43"/>
      <c r="B23" s="47">
        <v>2011</v>
      </c>
      <c r="C23" s="47" t="s">
        <v>2</v>
      </c>
      <c r="D23" s="57">
        <v>103136.95100000004</v>
      </c>
      <c r="E23" s="52">
        <v>143363.27563333316</v>
      </c>
      <c r="F23" s="12">
        <v>884238.66615000006</v>
      </c>
      <c r="G23" s="52">
        <v>854751.33264999965</v>
      </c>
      <c r="H23" s="15"/>
      <c r="I23" s="2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x14ac:dyDescent="0.2">
      <c r="A24" s="43"/>
      <c r="B24" s="47"/>
      <c r="C24" s="47" t="s">
        <v>3</v>
      </c>
      <c r="D24" s="57">
        <v>88819.081316666619</v>
      </c>
      <c r="E24" s="52">
        <v>125652.4802499998</v>
      </c>
      <c r="F24" s="12">
        <v>804075.73106666654</v>
      </c>
      <c r="G24" s="52">
        <v>773136.58591666678</v>
      </c>
      <c r="H24" s="15"/>
      <c r="I24" s="2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x14ac:dyDescent="0.2">
      <c r="A25" s="43"/>
      <c r="B25" s="47"/>
      <c r="C25" s="47" t="s">
        <v>4</v>
      </c>
      <c r="D25" s="57">
        <v>86424.2312833334</v>
      </c>
      <c r="E25" s="52">
        <v>167277.6000833335</v>
      </c>
      <c r="F25" s="12">
        <v>747115.14275</v>
      </c>
      <c r="G25" s="52">
        <v>1022366.0664333334</v>
      </c>
      <c r="H25" s="15"/>
      <c r="I25" s="2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x14ac:dyDescent="0.2">
      <c r="A26" s="43"/>
      <c r="B26" s="47"/>
      <c r="C26" s="47" t="s">
        <v>5</v>
      </c>
      <c r="D26" s="57">
        <v>75537.405766666736</v>
      </c>
      <c r="E26" s="52">
        <v>149754.43961666632</v>
      </c>
      <c r="F26" s="12">
        <v>729970.98283333331</v>
      </c>
      <c r="G26" s="52">
        <v>1002737.3576500003</v>
      </c>
      <c r="H26" s="15"/>
      <c r="I26" s="2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x14ac:dyDescent="0.2">
      <c r="A27" s="43"/>
      <c r="B27" s="47"/>
      <c r="C27" s="47" t="s">
        <v>6</v>
      </c>
      <c r="D27" s="57">
        <v>77662.747066666881</v>
      </c>
      <c r="E27" s="52">
        <v>158556.40026666643</v>
      </c>
      <c r="F27" s="12">
        <v>754571.90633333323</v>
      </c>
      <c r="G27" s="52">
        <v>1062298.9567666668</v>
      </c>
      <c r="H27" s="15"/>
      <c r="I27" s="2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x14ac:dyDescent="0.2">
      <c r="A28" s="43"/>
      <c r="B28" s="47"/>
      <c r="C28" s="47" t="s">
        <v>7</v>
      </c>
      <c r="D28" s="57">
        <v>74827.169983333399</v>
      </c>
      <c r="E28" s="52">
        <v>155102.9391666672</v>
      </c>
      <c r="F28" s="12">
        <v>736925.27631666663</v>
      </c>
      <c r="G28" s="52">
        <v>1060792.6737833333</v>
      </c>
      <c r="H28" s="15"/>
      <c r="I28" s="2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x14ac:dyDescent="0.2">
      <c r="A29" s="43"/>
      <c r="B29" s="47"/>
      <c r="C29" s="47" t="s">
        <v>8</v>
      </c>
      <c r="D29" s="57">
        <v>74349.727833333352</v>
      </c>
      <c r="E29" s="52">
        <v>156178.73289999983</v>
      </c>
      <c r="F29" s="12">
        <v>761317.81873333349</v>
      </c>
      <c r="G29" s="52">
        <v>1051389.7519333332</v>
      </c>
      <c r="H29" s="15"/>
      <c r="I29" s="2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x14ac:dyDescent="0.2">
      <c r="A30" s="43"/>
      <c r="B30" s="47"/>
      <c r="C30" s="47" t="s">
        <v>9</v>
      </c>
      <c r="D30" s="57">
        <v>72002.05058333349</v>
      </c>
      <c r="E30" s="52">
        <v>160572.54141666665</v>
      </c>
      <c r="F30" s="12">
        <v>793249.62601666688</v>
      </c>
      <c r="G30" s="52">
        <v>1098276.7404499995</v>
      </c>
      <c r="H30" s="15"/>
      <c r="I30" s="2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x14ac:dyDescent="0.2">
      <c r="A31" s="43"/>
      <c r="B31" s="47"/>
      <c r="C31" s="47" t="s">
        <v>10</v>
      </c>
      <c r="D31" s="57">
        <v>70211.174216666564</v>
      </c>
      <c r="E31" s="52">
        <v>152661.14429999967</v>
      </c>
      <c r="F31" s="12">
        <v>781292.54311666708</v>
      </c>
      <c r="G31" s="52">
        <v>1069894.9214000001</v>
      </c>
      <c r="H31" s="15"/>
      <c r="I31" s="2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x14ac:dyDescent="0.2">
      <c r="A32" s="43"/>
      <c r="B32" s="47"/>
      <c r="C32" s="47" t="s">
        <v>11</v>
      </c>
      <c r="D32" s="57">
        <v>75306.749033333268</v>
      </c>
      <c r="E32" s="52">
        <v>159694.66765000028</v>
      </c>
      <c r="F32" s="12">
        <v>807162.55128333345</v>
      </c>
      <c r="G32" s="52">
        <v>1109288.8017833333</v>
      </c>
      <c r="H32" s="15"/>
      <c r="I32" s="2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x14ac:dyDescent="0.2">
      <c r="A33" s="43"/>
      <c r="B33" s="47"/>
      <c r="C33" s="47" t="s">
        <v>12</v>
      </c>
      <c r="D33" s="57">
        <v>87575.617749999918</v>
      </c>
      <c r="E33" s="52">
        <v>151545.84459999998</v>
      </c>
      <c r="F33" s="12">
        <v>898246.30686666723</v>
      </c>
      <c r="G33" s="52">
        <v>1040476.6541333334</v>
      </c>
      <c r="H33" s="15"/>
      <c r="I33" s="2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">
      <c r="A34" s="43"/>
      <c r="B34" s="47"/>
      <c r="C34" s="47" t="s">
        <v>13</v>
      </c>
      <c r="D34" s="57">
        <v>82870.929666666678</v>
      </c>
      <c r="E34" s="52">
        <v>172018.5649666666</v>
      </c>
      <c r="F34" s="12">
        <v>894412.07763333339</v>
      </c>
      <c r="G34" s="52">
        <v>1193656.8543499999</v>
      </c>
      <c r="H34" s="15"/>
      <c r="I34" s="2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ht="13.5" thickBot="1" x14ac:dyDescent="0.25">
      <c r="A35" s="43"/>
      <c r="B35" s="48" t="s">
        <v>65</v>
      </c>
      <c r="C35" s="49"/>
      <c r="D35" s="68">
        <f>SUM(D23:D34)</f>
        <v>968723.83550000039</v>
      </c>
      <c r="E35" s="70">
        <f>SUM(E23:E34)</f>
        <v>1852378.6308499991</v>
      </c>
      <c r="F35" s="69">
        <f>SUM(F23:F34)</f>
        <v>9592578.6291000023</v>
      </c>
      <c r="G35" s="70">
        <f>SUM(G23:G34)</f>
        <v>12339066.697249999</v>
      </c>
      <c r="H35" s="15"/>
      <c r="I35" s="2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">
      <c r="A36" s="43"/>
      <c r="B36" s="51">
        <v>2012</v>
      </c>
      <c r="C36" s="51" t="s">
        <v>2</v>
      </c>
      <c r="D36" s="57">
        <v>77580.821716666673</v>
      </c>
      <c r="E36" s="52">
        <v>167141.57913333341</v>
      </c>
      <c r="F36" s="12">
        <v>884551.38809999998</v>
      </c>
      <c r="G36" s="52">
        <v>1173886.1804000009</v>
      </c>
      <c r="H36" s="15"/>
      <c r="I36" s="2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">
      <c r="A37" s="43"/>
      <c r="B37" s="79"/>
      <c r="C37" s="79" t="s">
        <v>3</v>
      </c>
      <c r="D37" s="57">
        <v>69185.075449999975</v>
      </c>
      <c r="E37" s="52">
        <v>149332.45169999945</v>
      </c>
      <c r="F37" s="12">
        <v>832659.97299999953</v>
      </c>
      <c r="G37" s="52">
        <v>1084473.8040333334</v>
      </c>
      <c r="H37" s="15"/>
      <c r="I37" s="2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">
      <c r="A38" s="43"/>
      <c r="B38" s="79"/>
      <c r="C38" s="79" t="s">
        <v>4</v>
      </c>
      <c r="D38" s="57">
        <v>74591.315633333405</v>
      </c>
      <c r="E38" s="52">
        <v>179549.45611666664</v>
      </c>
      <c r="F38" s="12">
        <v>890066.48718333337</v>
      </c>
      <c r="G38" s="52">
        <v>1256747.0730333333</v>
      </c>
      <c r="H38" s="15"/>
      <c r="I38" s="2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">
      <c r="A39" s="43"/>
      <c r="B39" s="79"/>
      <c r="C39" s="79" t="s">
        <v>5</v>
      </c>
      <c r="D39" s="57">
        <v>69288.160666666576</v>
      </c>
      <c r="E39" s="52">
        <v>166356.48051666655</v>
      </c>
      <c r="F39" s="12">
        <v>900503.43024999986</v>
      </c>
      <c r="G39" s="52">
        <v>1164207.7506166664</v>
      </c>
      <c r="H39" s="15"/>
      <c r="I39" s="2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">
      <c r="A40" s="43"/>
      <c r="B40" s="79"/>
      <c r="C40" s="79" t="s">
        <v>6</v>
      </c>
      <c r="D40" s="57">
        <v>73651.782033333351</v>
      </c>
      <c r="E40" s="52">
        <v>174472.66590000028</v>
      </c>
      <c r="F40" s="12">
        <v>922281.47881666676</v>
      </c>
      <c r="G40" s="52">
        <v>1254517.9081833335</v>
      </c>
      <c r="H40" s="15"/>
      <c r="I40" s="2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">
      <c r="A41" s="43"/>
      <c r="B41" s="79"/>
      <c r="C41" s="79" t="s">
        <v>7</v>
      </c>
      <c r="D41" s="57">
        <v>70980.696799999918</v>
      </c>
      <c r="E41" s="52">
        <v>170269.34094999981</v>
      </c>
      <c r="F41" s="12">
        <v>926311.31675000011</v>
      </c>
      <c r="G41" s="52">
        <v>1242345.2521499998</v>
      </c>
      <c r="H41" s="15"/>
      <c r="I41" s="2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">
      <c r="A42" s="43"/>
      <c r="B42" s="79"/>
      <c r="C42" s="79" t="s">
        <v>8</v>
      </c>
      <c r="D42" s="57">
        <v>70391.649383333293</v>
      </c>
      <c r="E42" s="52">
        <v>169050.20046666663</v>
      </c>
      <c r="F42" s="12">
        <v>1008633.5866833333</v>
      </c>
      <c r="G42" s="52">
        <v>1219289.9254666674</v>
      </c>
      <c r="H42" s="15"/>
      <c r="I42" s="2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">
      <c r="A43" s="43"/>
      <c r="B43" s="79"/>
      <c r="C43" s="79" t="s">
        <v>9</v>
      </c>
      <c r="D43" s="57">
        <v>70648.963200000071</v>
      </c>
      <c r="E43" s="52">
        <v>175301.02806666709</v>
      </c>
      <c r="F43" s="12">
        <v>1046609.6312499996</v>
      </c>
      <c r="G43" s="52">
        <v>1284435.6716000005</v>
      </c>
      <c r="H43" s="15"/>
      <c r="I43" s="2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">
      <c r="A44" s="43"/>
      <c r="B44" s="79"/>
      <c r="C44" s="79" t="s">
        <v>10</v>
      </c>
      <c r="D44" s="57">
        <v>64741.184316666593</v>
      </c>
      <c r="E44" s="52">
        <v>155770.24626666674</v>
      </c>
      <c r="F44" s="12">
        <v>996952.39054999966</v>
      </c>
      <c r="G44" s="52">
        <v>1165894.4568666667</v>
      </c>
      <c r="H44" s="15"/>
      <c r="I44" s="2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x14ac:dyDescent="0.2">
      <c r="A45" s="43"/>
      <c r="B45" s="79"/>
      <c r="C45" s="79" t="s">
        <v>11</v>
      </c>
      <c r="D45" s="57">
        <v>70593.319833333313</v>
      </c>
      <c r="E45" s="52">
        <v>180588.97381666661</v>
      </c>
      <c r="F45" s="12">
        <v>991911.80251666647</v>
      </c>
      <c r="G45" s="52">
        <v>1367226.4011666668</v>
      </c>
      <c r="H45" s="15"/>
      <c r="I45" s="2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x14ac:dyDescent="0.2">
      <c r="A46" s="43"/>
      <c r="B46" s="79"/>
      <c r="C46" s="79" t="s">
        <v>12</v>
      </c>
      <c r="D46" s="57">
        <v>65607.100266666617</v>
      </c>
      <c r="E46" s="52">
        <v>168746.34979999988</v>
      </c>
      <c r="F46" s="12">
        <v>974827.69744999998</v>
      </c>
      <c r="G46" s="52">
        <v>1306542.3531166667</v>
      </c>
      <c r="H46" s="15"/>
      <c r="I46" s="2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">
      <c r="A47" s="43"/>
      <c r="B47" s="79"/>
      <c r="C47" s="79" t="s">
        <v>13</v>
      </c>
      <c r="D47" s="57">
        <v>73371.260833333305</v>
      </c>
      <c r="E47" s="52">
        <v>170504.72609999974</v>
      </c>
      <c r="F47" s="12">
        <v>1084323.0634166664</v>
      </c>
      <c r="G47" s="52">
        <v>1324466.2076333333</v>
      </c>
      <c r="H47" s="15"/>
      <c r="I47" s="2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3.5" thickBot="1" x14ac:dyDescent="0.25">
      <c r="A48" s="43"/>
      <c r="B48" s="48" t="s">
        <v>66</v>
      </c>
      <c r="C48" s="48"/>
      <c r="D48" s="68">
        <f>SUM(D36:D47)</f>
        <v>850631.3301333331</v>
      </c>
      <c r="E48" s="125">
        <f>SUM(E36:E47)</f>
        <v>2027083.4988333327</v>
      </c>
      <c r="F48" s="69">
        <f>SUM(F36:F47)</f>
        <v>11459632.245966665</v>
      </c>
      <c r="G48" s="125">
        <f>SUM(G36:G47)</f>
        <v>14844032.984266669</v>
      </c>
      <c r="H48" s="15"/>
      <c r="I48" s="2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">
      <c r="A49" s="43"/>
      <c r="B49" s="79">
        <v>2013</v>
      </c>
      <c r="C49" s="79" t="s">
        <v>2</v>
      </c>
      <c r="D49" s="56">
        <v>69754.571466666632</v>
      </c>
      <c r="E49" s="54">
        <v>173677.02885000038</v>
      </c>
      <c r="F49" s="56">
        <v>1036068.7071000002</v>
      </c>
      <c r="G49" s="54">
        <v>1357561.5383333322</v>
      </c>
      <c r="H49" s="15"/>
      <c r="I49" s="2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">
      <c r="A50" s="43"/>
      <c r="B50" s="79"/>
      <c r="C50" s="79" t="s">
        <v>3</v>
      </c>
      <c r="D50" s="57">
        <v>61260.20946666674</v>
      </c>
      <c r="E50" s="52">
        <v>147107.20703333337</v>
      </c>
      <c r="F50" s="57">
        <v>963263.08636666718</v>
      </c>
      <c r="G50" s="52">
        <v>1160068.3670333338</v>
      </c>
      <c r="H50" s="15"/>
      <c r="I50" s="2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">
      <c r="A51" s="43"/>
      <c r="B51" s="79"/>
      <c r="C51" s="79" t="s">
        <v>4</v>
      </c>
      <c r="D51" s="57">
        <v>65108.088816666866</v>
      </c>
      <c r="E51" s="52">
        <v>167868.76291666643</v>
      </c>
      <c r="F51" s="57">
        <v>1055013.1258333332</v>
      </c>
      <c r="G51" s="52">
        <v>1319589.9067500015</v>
      </c>
      <c r="H51" s="15"/>
      <c r="I51" s="2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">
      <c r="A52" s="43"/>
      <c r="B52" s="79"/>
      <c r="C52" s="79" t="s">
        <v>5</v>
      </c>
      <c r="D52" s="57">
        <v>59941.772583333448</v>
      </c>
      <c r="E52" s="52">
        <v>167670.60538333401</v>
      </c>
      <c r="F52" s="57">
        <v>970176.04131666606</v>
      </c>
      <c r="G52" s="52">
        <v>1324322.6552333327</v>
      </c>
      <c r="H52" s="15"/>
      <c r="I52" s="2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">
      <c r="A53" s="43"/>
      <c r="B53" s="79"/>
      <c r="C53" s="79" t="s">
        <v>6</v>
      </c>
      <c r="D53" s="57">
        <v>60355.386933333379</v>
      </c>
      <c r="E53" s="52">
        <v>169578.07246666661</v>
      </c>
      <c r="F53" s="57">
        <v>973958.06138333341</v>
      </c>
      <c r="G53" s="52">
        <v>1318077.2083000001</v>
      </c>
      <c r="H53" s="15"/>
      <c r="I53" s="2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">
      <c r="A54" s="43"/>
      <c r="B54" s="79"/>
      <c r="C54" s="79" t="s">
        <v>7</v>
      </c>
      <c r="D54" s="57">
        <v>57654.839983333324</v>
      </c>
      <c r="E54" s="52">
        <v>159454.66808333364</v>
      </c>
      <c r="F54" s="57">
        <v>921987.39594999992</v>
      </c>
      <c r="G54" s="52">
        <v>1275260.764549999</v>
      </c>
      <c r="H54" s="15"/>
      <c r="I54" s="2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">
      <c r="A55" s="43"/>
      <c r="B55" s="79"/>
      <c r="C55" s="79" t="s">
        <v>8</v>
      </c>
      <c r="D55" s="57">
        <v>59143.195866666552</v>
      </c>
      <c r="E55" s="52">
        <v>166966.85509999943</v>
      </c>
      <c r="F55" s="57">
        <v>932031.27553333389</v>
      </c>
      <c r="G55" s="52">
        <v>1326645.8790499989</v>
      </c>
      <c r="H55" s="15"/>
      <c r="I55" s="2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">
      <c r="A56" s="113"/>
      <c r="B56" s="79"/>
      <c r="C56" s="79" t="s">
        <v>9</v>
      </c>
      <c r="D56" s="57">
        <v>58579.673499999975</v>
      </c>
      <c r="E56" s="52">
        <v>165464.45005000039</v>
      </c>
      <c r="F56" s="57">
        <v>922593.67611666664</v>
      </c>
      <c r="G56" s="52">
        <v>1345485.1963333336</v>
      </c>
      <c r="H56" s="15"/>
      <c r="I56" s="2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">
      <c r="A57" s="62"/>
      <c r="B57" s="79"/>
      <c r="C57" s="79" t="s">
        <v>10</v>
      </c>
      <c r="D57" s="57">
        <v>52920.768599999894</v>
      </c>
      <c r="E57" s="52">
        <v>149708.30239999972</v>
      </c>
      <c r="F57" s="57">
        <v>852082.30045000021</v>
      </c>
      <c r="G57" s="52">
        <v>1238281.4167499996</v>
      </c>
      <c r="H57" s="15"/>
      <c r="I57" s="2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x14ac:dyDescent="0.2">
      <c r="A58" s="62"/>
      <c r="B58" s="79"/>
      <c r="C58" s="79" t="s">
        <v>11</v>
      </c>
      <c r="D58" s="57">
        <v>55615.357383333278</v>
      </c>
      <c r="E58" s="52">
        <v>167412.2017000003</v>
      </c>
      <c r="F58" s="57">
        <v>886171.14549999987</v>
      </c>
      <c r="G58" s="52">
        <v>1380005.5825999994</v>
      </c>
      <c r="H58" s="15"/>
      <c r="I58" s="2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x14ac:dyDescent="0.2">
      <c r="A59" s="62"/>
      <c r="B59" s="79"/>
      <c r="C59" s="79" t="s">
        <v>12</v>
      </c>
      <c r="D59" s="57">
        <v>53713.630349999999</v>
      </c>
      <c r="E59" s="52">
        <v>161117.88611666672</v>
      </c>
      <c r="F59" s="57">
        <v>835619.9996666665</v>
      </c>
      <c r="G59" s="52">
        <v>1326493.6425000008</v>
      </c>
      <c r="H59" s="15"/>
      <c r="I59" s="2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x14ac:dyDescent="0.2">
      <c r="A60" s="62"/>
      <c r="B60" s="79"/>
      <c r="C60" s="79" t="s">
        <v>13</v>
      </c>
      <c r="D60" s="57">
        <v>59177.951433333292</v>
      </c>
      <c r="E60" s="52">
        <v>168621.2699999999</v>
      </c>
      <c r="F60" s="57">
        <v>883830.04941666615</v>
      </c>
      <c r="G60" s="52">
        <v>1371106.8332500006</v>
      </c>
      <c r="H60" s="15"/>
      <c r="I60" s="2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ht="13.5" thickBot="1" x14ac:dyDescent="0.25">
      <c r="A61" s="17"/>
      <c r="B61" s="48" t="s">
        <v>67</v>
      </c>
      <c r="C61" s="48"/>
      <c r="D61" s="68">
        <f>SUM(D49:D60)</f>
        <v>713225.44638333342</v>
      </c>
      <c r="E61" s="70">
        <f>SUM(E49:E60)</f>
        <v>1964647.3101000008</v>
      </c>
      <c r="F61" s="68">
        <f>SUM(F49:F60)</f>
        <v>11232794.864633335</v>
      </c>
      <c r="G61" s="70">
        <f>SUM(G49:G60)</f>
        <v>15742898.990683332</v>
      </c>
      <c r="H61" s="15"/>
      <c r="I61" s="2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x14ac:dyDescent="0.2">
      <c r="A62" s="17"/>
      <c r="B62" s="51">
        <v>2014</v>
      </c>
      <c r="C62" s="51" t="s">
        <v>2</v>
      </c>
      <c r="D62" s="56">
        <v>56725.230083333365</v>
      </c>
      <c r="E62" s="53">
        <v>168712.11131666636</v>
      </c>
      <c r="F62" s="56">
        <v>825742.52753333363</v>
      </c>
      <c r="G62" s="54">
        <v>1344005.0783999993</v>
      </c>
      <c r="H62" s="15"/>
      <c r="I62" s="2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x14ac:dyDescent="0.2">
      <c r="A63" s="17"/>
      <c r="B63" s="79"/>
      <c r="C63" s="79" t="s">
        <v>3</v>
      </c>
      <c r="D63" s="57">
        <v>48940.192483333281</v>
      </c>
      <c r="E63" s="12">
        <v>144710.87565000015</v>
      </c>
      <c r="F63" s="57">
        <v>731742.78459999943</v>
      </c>
      <c r="G63" s="52">
        <v>1167190.2516500002</v>
      </c>
      <c r="H63" s="15"/>
      <c r="I63" s="2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x14ac:dyDescent="0.2">
      <c r="A64" s="17"/>
      <c r="B64" s="79"/>
      <c r="C64" s="79" t="s">
        <v>4</v>
      </c>
      <c r="D64" s="57">
        <v>55459.586649999852</v>
      </c>
      <c r="E64" s="12">
        <v>170434.42479999948</v>
      </c>
      <c r="F64" s="57">
        <v>813117.81545000023</v>
      </c>
      <c r="G64" s="52">
        <v>1351528.0880833345</v>
      </c>
      <c r="H64" s="15"/>
      <c r="I64" s="2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x14ac:dyDescent="0.2">
      <c r="A65" s="17"/>
      <c r="B65" s="79"/>
      <c r="C65" s="79" t="s">
        <v>5</v>
      </c>
      <c r="D65" s="57">
        <v>53412.315200000012</v>
      </c>
      <c r="E65" s="12">
        <v>167029.25448333405</v>
      </c>
      <c r="F65" s="57">
        <v>762916.96953333332</v>
      </c>
      <c r="G65" s="52">
        <v>1304755.9258833339</v>
      </c>
      <c r="H65" s="15"/>
      <c r="I65" s="2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x14ac:dyDescent="0.2">
      <c r="A66" s="17"/>
      <c r="B66" s="79"/>
      <c r="C66" s="79" t="s">
        <v>6</v>
      </c>
      <c r="D66" s="57">
        <v>53471.73725000002</v>
      </c>
      <c r="E66" s="12">
        <v>165428.82780000035</v>
      </c>
      <c r="F66" s="57">
        <v>761010.99561666686</v>
      </c>
      <c r="G66" s="52">
        <v>1286097.6555166678</v>
      </c>
      <c r="H66" s="15"/>
      <c r="I66" s="2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x14ac:dyDescent="0.2">
      <c r="A67" s="17"/>
      <c r="B67" s="79"/>
      <c r="C67" s="79" t="s">
        <v>7</v>
      </c>
      <c r="D67" s="57">
        <v>51039.190333333332</v>
      </c>
      <c r="E67" s="12">
        <v>161387.93908333339</v>
      </c>
      <c r="F67" s="57">
        <v>713364.74761666683</v>
      </c>
      <c r="G67" s="52">
        <v>1235823.6796333324</v>
      </c>
      <c r="H67" s="15"/>
      <c r="I67" s="2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x14ac:dyDescent="0.2">
      <c r="B68" s="79"/>
      <c r="C68" s="79" t="s">
        <v>8</v>
      </c>
      <c r="D68" s="57">
        <v>50886.829633333531</v>
      </c>
      <c r="E68" s="12">
        <v>166784.47358333302</v>
      </c>
      <c r="F68" s="57">
        <v>717068.93480000005</v>
      </c>
      <c r="G68" s="52">
        <v>1300111.5521833331</v>
      </c>
      <c r="H68" s="15"/>
    </row>
    <row r="69" spans="1:38" x14ac:dyDescent="0.2">
      <c r="B69" s="79"/>
      <c r="C69" s="79" t="s">
        <v>9</v>
      </c>
      <c r="D69" s="57">
        <v>50339.562016666663</v>
      </c>
      <c r="E69" s="12">
        <v>162712.1768999995</v>
      </c>
      <c r="F69" s="57">
        <v>730965.57013333356</v>
      </c>
      <c r="G69" s="52">
        <v>1319307.52935</v>
      </c>
      <c r="H69" s="15"/>
    </row>
    <row r="70" spans="1:38" x14ac:dyDescent="0.2">
      <c r="B70" s="79"/>
      <c r="C70" s="79" t="s">
        <v>10</v>
      </c>
      <c r="D70" s="57">
        <v>47647.671366666669</v>
      </c>
      <c r="E70" s="12">
        <v>153757.82636666647</v>
      </c>
      <c r="F70" s="57">
        <v>694164.77730000019</v>
      </c>
      <c r="G70" s="52">
        <v>1258840.154316667</v>
      </c>
      <c r="H70" s="15"/>
    </row>
    <row r="71" spans="1:38" x14ac:dyDescent="0.2">
      <c r="B71" s="79"/>
      <c r="C71" s="79" t="s">
        <v>11</v>
      </c>
      <c r="D71" s="57">
        <v>50462.985616666723</v>
      </c>
      <c r="E71" s="12">
        <v>168885.87538333359</v>
      </c>
      <c r="F71" s="57">
        <v>719910.06145000015</v>
      </c>
      <c r="G71" s="52">
        <v>1357037.8543833329</v>
      </c>
      <c r="H71" s="15"/>
    </row>
    <row r="72" spans="1:38" x14ac:dyDescent="0.2">
      <c r="B72" s="79"/>
      <c r="C72" s="79" t="s">
        <v>12</v>
      </c>
      <c r="D72" s="57">
        <v>48323.390733333283</v>
      </c>
      <c r="E72" s="12">
        <v>163736.95333333372</v>
      </c>
      <c r="F72" s="57">
        <v>678307.21795000031</v>
      </c>
      <c r="G72" s="52">
        <v>1302277.8260499998</v>
      </c>
      <c r="H72" s="15"/>
    </row>
    <row r="73" spans="1:38" x14ac:dyDescent="0.2">
      <c r="B73" s="79"/>
      <c r="C73" s="79" t="s">
        <v>13</v>
      </c>
      <c r="D73" s="57">
        <v>51817.601266666563</v>
      </c>
      <c r="E73" s="12">
        <v>169124.21819999997</v>
      </c>
      <c r="F73" s="57">
        <v>721042.55741666653</v>
      </c>
      <c r="G73" s="52">
        <v>1356418.7185666673</v>
      </c>
      <c r="H73" s="15"/>
    </row>
    <row r="74" spans="1:38" ht="13.5" thickBot="1" x14ac:dyDescent="0.25">
      <c r="A74" s="17"/>
      <c r="B74" s="48" t="s">
        <v>69</v>
      </c>
      <c r="C74" s="48"/>
      <c r="D74" s="68">
        <f>SUM(D62:D73)</f>
        <v>618526.29263333336</v>
      </c>
      <c r="E74" s="69">
        <f t="shared" ref="E74:G74" si="0">SUM(E62:E73)</f>
        <v>1962704.9568999996</v>
      </c>
      <c r="F74" s="68">
        <f t="shared" si="0"/>
        <v>8869354.9594000001</v>
      </c>
      <c r="G74" s="70">
        <f t="shared" si="0"/>
        <v>15583394.31401667</v>
      </c>
      <c r="H74" s="15"/>
      <c r="I74" s="2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x14ac:dyDescent="0.2">
      <c r="A75" s="17"/>
      <c r="B75" s="51">
        <v>2015</v>
      </c>
      <c r="C75" s="51" t="s">
        <v>2</v>
      </c>
      <c r="D75" s="56">
        <v>50861.812400000003</v>
      </c>
      <c r="E75" s="53">
        <v>166075.9489833331</v>
      </c>
      <c r="F75" s="56">
        <v>693537.41773333296</v>
      </c>
      <c r="G75" s="54">
        <v>1320288.1345000004</v>
      </c>
      <c r="H75" s="15"/>
      <c r="I75" s="2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 x14ac:dyDescent="0.2">
      <c r="A76" s="17"/>
      <c r="B76" s="79"/>
      <c r="C76" s="79" t="s">
        <v>3</v>
      </c>
      <c r="D76" s="57">
        <v>45886.660316666574</v>
      </c>
      <c r="E76" s="12">
        <v>149669.31728333267</v>
      </c>
      <c r="F76" s="57">
        <v>619145.56548333261</v>
      </c>
      <c r="G76" s="52">
        <v>1176333.0564333349</v>
      </c>
      <c r="H76" s="15"/>
      <c r="I76" s="2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 x14ac:dyDescent="0.2">
      <c r="A77" s="17"/>
      <c r="B77" s="79"/>
      <c r="C77" s="79" t="s">
        <v>4</v>
      </c>
      <c r="D77" s="57">
        <v>53367.195249999932</v>
      </c>
      <c r="E77" s="12">
        <v>184406.92921666623</v>
      </c>
      <c r="F77" s="57">
        <v>693140.64596666722</v>
      </c>
      <c r="G77" s="52">
        <v>1423745.1194166676</v>
      </c>
      <c r="H77" s="15"/>
      <c r="I77" s="2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x14ac:dyDescent="0.2">
      <c r="A78" s="17"/>
      <c r="B78" s="79"/>
      <c r="C78" s="79" t="s">
        <v>5</v>
      </c>
      <c r="D78" s="57">
        <v>48017.843999999903</v>
      </c>
      <c r="E78" s="12">
        <v>173573.34606666642</v>
      </c>
      <c r="F78" s="57">
        <v>625494.52199999976</v>
      </c>
      <c r="G78" s="52">
        <v>1347242.9075833329</v>
      </c>
      <c r="H78" s="15"/>
      <c r="I78" s="2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 x14ac:dyDescent="0.2">
      <c r="A79" s="17"/>
      <c r="B79" s="79"/>
      <c r="C79" s="79" t="s">
        <v>6</v>
      </c>
      <c r="D79" s="57">
        <v>46830.218199999916</v>
      </c>
      <c r="E79" s="12">
        <v>166008.55649999948</v>
      </c>
      <c r="F79" s="57">
        <v>614001.51468333311</v>
      </c>
      <c r="G79" s="52">
        <v>1308954.0239333331</v>
      </c>
      <c r="H79" s="15"/>
      <c r="I79" s="2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 x14ac:dyDescent="0.2">
      <c r="A80" s="17"/>
      <c r="B80" s="79"/>
      <c r="C80" s="79" t="s">
        <v>7</v>
      </c>
      <c r="D80" s="57">
        <v>45227.508200000026</v>
      </c>
      <c r="E80" s="12">
        <v>167210.84755000038</v>
      </c>
      <c r="F80" s="57">
        <v>575329.63846666703</v>
      </c>
      <c r="G80" s="52">
        <v>1314558.8624833338</v>
      </c>
      <c r="H80" s="15"/>
      <c r="I80" s="2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 x14ac:dyDescent="0.2">
      <c r="A81" s="17"/>
      <c r="B81" s="79"/>
      <c r="C81" s="79" t="s">
        <v>8</v>
      </c>
      <c r="D81" s="57">
        <v>46592.749666666561</v>
      </c>
      <c r="E81" s="12">
        <v>176999.02263333282</v>
      </c>
      <c r="F81" s="57">
        <v>583289.6021499997</v>
      </c>
      <c r="G81" s="52">
        <v>1387404.1670666677</v>
      </c>
      <c r="H81" s="15"/>
      <c r="I81" s="2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 x14ac:dyDescent="0.2">
      <c r="A82" s="17"/>
      <c r="B82" s="79"/>
      <c r="C82" s="79" t="s">
        <v>9</v>
      </c>
      <c r="D82" s="57">
        <v>48178.882783333363</v>
      </c>
      <c r="E82" s="12">
        <v>184818.68641666565</v>
      </c>
      <c r="F82" s="57">
        <v>575818.21796666679</v>
      </c>
      <c r="G82" s="52">
        <v>1450792.6948999988</v>
      </c>
      <c r="H82" s="15"/>
      <c r="I82" s="2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 x14ac:dyDescent="0.2">
      <c r="A83" s="17"/>
      <c r="B83" s="79"/>
      <c r="C83" s="79" t="s">
        <v>10</v>
      </c>
      <c r="D83" s="57">
        <v>45937.595433333394</v>
      </c>
      <c r="E83" s="12">
        <v>177765.00876666736</v>
      </c>
      <c r="F83" s="57">
        <v>562162.4462666664</v>
      </c>
      <c r="G83" s="52">
        <v>1438096.0281333325</v>
      </c>
      <c r="H83" s="15"/>
      <c r="I83" s="2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x14ac:dyDescent="0.2">
      <c r="A84" s="17"/>
      <c r="B84" s="79"/>
      <c r="C84" s="79" t="s">
        <v>11</v>
      </c>
      <c r="D84" s="57">
        <v>45305.222349999953</v>
      </c>
      <c r="E84" s="12">
        <v>182004.23390000014</v>
      </c>
      <c r="F84" s="57">
        <v>566710.63089999987</v>
      </c>
      <c r="G84" s="52">
        <v>1507900.8039666675</v>
      </c>
      <c r="H84" s="15"/>
      <c r="I84" s="2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 x14ac:dyDescent="0.2">
      <c r="A85" s="17"/>
      <c r="B85" s="79"/>
      <c r="C85" s="79" t="s">
        <v>12</v>
      </c>
      <c r="D85" s="57">
        <v>44354.7575499999</v>
      </c>
      <c r="E85" s="12">
        <v>180135.02033333335</v>
      </c>
      <c r="F85" s="57">
        <v>553628.50753333315</v>
      </c>
      <c r="G85" s="52">
        <v>1512602.5936499981</v>
      </c>
      <c r="H85" s="15"/>
      <c r="I85" s="2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 x14ac:dyDescent="0.2">
      <c r="A86" s="17"/>
      <c r="B86" s="79"/>
      <c r="C86" s="79" t="s">
        <v>13</v>
      </c>
      <c r="D86" s="57">
        <v>48174.044133333235</v>
      </c>
      <c r="E86" s="12">
        <v>188601.33753333363</v>
      </c>
      <c r="F86" s="57">
        <v>593110.33333333337</v>
      </c>
      <c r="G86" s="52">
        <v>1571150.5891666664</v>
      </c>
      <c r="H86" s="15"/>
      <c r="I86" s="2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ht="13.5" thickBot="1" x14ac:dyDescent="0.25">
      <c r="A87" s="17"/>
      <c r="B87" s="48" t="s">
        <v>87</v>
      </c>
      <c r="C87" s="48"/>
      <c r="D87" s="68">
        <f>SUM(D75:D86)</f>
        <v>568734.49028333277</v>
      </c>
      <c r="E87" s="69">
        <f t="shared" ref="E87:G87" si="1">SUM(E75:E86)</f>
        <v>2097268.2551833312</v>
      </c>
      <c r="F87" s="68">
        <f t="shared" si="1"/>
        <v>7255369.0424833316</v>
      </c>
      <c r="G87" s="70">
        <f t="shared" si="1"/>
        <v>16759068.981233336</v>
      </c>
      <c r="H87" s="15"/>
      <c r="I87" s="2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x14ac:dyDescent="0.2">
      <c r="A88" s="17"/>
      <c r="B88" s="51">
        <v>2016</v>
      </c>
      <c r="C88" s="51" t="s">
        <v>2</v>
      </c>
      <c r="D88" s="56">
        <v>46665.203000000067</v>
      </c>
      <c r="E88" s="53">
        <v>187513.18249999997</v>
      </c>
      <c r="F88" s="56">
        <v>570232.78454999998</v>
      </c>
      <c r="G88" s="54">
        <v>1571773.2094833336</v>
      </c>
      <c r="H88" s="15"/>
      <c r="I88" s="2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x14ac:dyDescent="0.2">
      <c r="A89" s="17"/>
      <c r="B89" s="79"/>
      <c r="C89" s="79" t="s">
        <v>3</v>
      </c>
      <c r="D89" s="57">
        <v>42895.522749999982</v>
      </c>
      <c r="E89" s="12">
        <v>177072.68141666683</v>
      </c>
      <c r="F89" s="57">
        <v>522822.47906666686</v>
      </c>
      <c r="G89" s="52">
        <v>1485950.2294333335</v>
      </c>
      <c r="H89" s="15"/>
      <c r="I89" s="2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x14ac:dyDescent="0.2">
      <c r="A90" s="17"/>
      <c r="B90" s="79"/>
      <c r="C90" s="79" t="s">
        <v>4</v>
      </c>
      <c r="D90" s="57">
        <v>48070.16749999996</v>
      </c>
      <c r="E90" s="12">
        <v>201110.44025000031</v>
      </c>
      <c r="F90" s="57">
        <v>563633.60653333319</v>
      </c>
      <c r="G90" s="52">
        <v>1707679.0458500001</v>
      </c>
      <c r="H90" s="15"/>
      <c r="I90" s="2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x14ac:dyDescent="0.2">
      <c r="A91" s="17"/>
      <c r="B91" s="79"/>
      <c r="C91" s="79" t="s">
        <v>5</v>
      </c>
      <c r="D91" s="57">
        <v>48836.595650000017</v>
      </c>
      <c r="E91" s="12">
        <v>187611.35494999989</v>
      </c>
      <c r="F91" s="57">
        <v>533855.96873333375</v>
      </c>
      <c r="G91" s="52">
        <v>1576997.5590166652</v>
      </c>
      <c r="H91" s="15"/>
      <c r="I91" s="2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 x14ac:dyDescent="0.2">
      <c r="A92" s="17"/>
      <c r="B92" s="79"/>
      <c r="C92" s="79" t="s">
        <v>6</v>
      </c>
      <c r="D92" s="57">
        <v>49373.608766666664</v>
      </c>
      <c r="E92" s="12">
        <v>191609.17429999961</v>
      </c>
      <c r="F92" s="57">
        <v>540414.57390000019</v>
      </c>
      <c r="G92" s="52">
        <v>1618945.0981333323</v>
      </c>
      <c r="H92" s="15"/>
      <c r="I92" s="2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x14ac:dyDescent="0.2">
      <c r="A93" s="17"/>
      <c r="B93" s="79"/>
      <c r="C93" s="79" t="s">
        <v>7</v>
      </c>
      <c r="D93" s="57">
        <v>46873.174983333287</v>
      </c>
      <c r="E93" s="12">
        <v>184911.24698333297</v>
      </c>
      <c r="F93" s="57">
        <v>506453.20909999957</v>
      </c>
      <c r="G93" s="52">
        <v>1545158.5215499997</v>
      </c>
      <c r="H93" s="15"/>
      <c r="I93" s="2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x14ac:dyDescent="0.2">
      <c r="A94" s="17"/>
      <c r="B94" s="79"/>
      <c r="C94" s="79" t="s">
        <v>8</v>
      </c>
      <c r="D94" s="57">
        <v>49560.621833333244</v>
      </c>
      <c r="E94" s="12">
        <v>192957.92668333335</v>
      </c>
      <c r="F94" s="57">
        <v>523841.67348333303</v>
      </c>
      <c r="G94" s="52">
        <v>1612759.2975333338</v>
      </c>
      <c r="H94" s="15"/>
      <c r="I94" s="2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x14ac:dyDescent="0.2">
      <c r="A95" s="17"/>
      <c r="B95" s="79"/>
      <c r="C95" s="79" t="s">
        <v>9</v>
      </c>
      <c r="D95" s="57">
        <v>48843.957916666717</v>
      </c>
      <c r="E95" s="12">
        <v>195609.62401666591</v>
      </c>
      <c r="F95" s="57">
        <v>526337.03589999967</v>
      </c>
      <c r="G95" s="52">
        <v>1709936.8530833339</v>
      </c>
      <c r="H95" s="15"/>
      <c r="I95" s="2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x14ac:dyDescent="0.2">
      <c r="A96" s="17"/>
      <c r="B96" s="79"/>
      <c r="C96" s="79" t="s">
        <v>10</v>
      </c>
      <c r="D96" s="57">
        <v>47124.374599999952</v>
      </c>
      <c r="E96" s="12">
        <v>187077.72683333361</v>
      </c>
      <c r="F96" s="57">
        <v>513680.12556666671</v>
      </c>
      <c r="G96" s="52">
        <v>1651748.2308333337</v>
      </c>
      <c r="H96" s="15"/>
      <c r="I96" s="2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x14ac:dyDescent="0.2">
      <c r="A97" s="17"/>
      <c r="B97" s="79"/>
      <c r="C97" s="79" t="s">
        <v>11</v>
      </c>
      <c r="D97" s="57">
        <v>46740.560849999929</v>
      </c>
      <c r="E97" s="12">
        <v>188774.81158333278</v>
      </c>
      <c r="F97" s="57">
        <v>515246.13126666693</v>
      </c>
      <c r="G97" s="52">
        <v>1694160.426816667</v>
      </c>
      <c r="H97" s="15"/>
      <c r="I97" s="2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 x14ac:dyDescent="0.2">
      <c r="A98" s="17"/>
      <c r="B98" s="79"/>
      <c r="C98" s="79" t="s">
        <v>12</v>
      </c>
      <c r="D98" s="57">
        <v>46311.322183333396</v>
      </c>
      <c r="E98" s="12">
        <v>198937.47000000006</v>
      </c>
      <c r="F98" s="57">
        <v>497394.22106666677</v>
      </c>
      <c r="G98" s="52">
        <v>1743620.8024333331</v>
      </c>
      <c r="H98" s="15"/>
      <c r="I98" s="2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x14ac:dyDescent="0.2">
      <c r="A99" s="17"/>
      <c r="B99" s="79"/>
      <c r="C99" s="79" t="s">
        <v>13</v>
      </c>
      <c r="D99" s="57">
        <v>50116.818066666703</v>
      </c>
      <c r="E99" s="12">
        <v>204294.78133333323</v>
      </c>
      <c r="F99" s="57">
        <v>541905.98826666689</v>
      </c>
      <c r="G99" s="52">
        <v>1807612.4404166681</v>
      </c>
      <c r="H99" s="15"/>
      <c r="I99" s="2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 ht="13.5" thickBot="1" x14ac:dyDescent="0.25">
      <c r="A100" s="17"/>
      <c r="B100" s="82" t="s">
        <v>88</v>
      </c>
      <c r="C100" s="48"/>
      <c r="D100" s="68">
        <f>SUM(D88:D99)</f>
        <v>571411.9280999999</v>
      </c>
      <c r="E100" s="69">
        <f t="shared" ref="E100:G100" si="2">SUM(E88:E99)</f>
        <v>2297480.4208499985</v>
      </c>
      <c r="F100" s="68">
        <f t="shared" si="2"/>
        <v>6355817.7974333335</v>
      </c>
      <c r="G100" s="70">
        <f t="shared" si="2"/>
        <v>19726341.714583334</v>
      </c>
      <c r="H100" s="15"/>
      <c r="I100" s="2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x14ac:dyDescent="0.2">
      <c r="A101" s="17"/>
      <c r="B101" s="51">
        <v>2017</v>
      </c>
      <c r="C101" s="51" t="s">
        <v>2</v>
      </c>
      <c r="D101" s="56">
        <v>48033.98593333333</v>
      </c>
      <c r="E101" s="53">
        <v>201774.51723333332</v>
      </c>
      <c r="F101" s="56">
        <v>515610.06700000045</v>
      </c>
      <c r="G101" s="54">
        <v>1775608.0661333338</v>
      </c>
      <c r="H101" s="15"/>
      <c r="I101" s="2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x14ac:dyDescent="0.2">
      <c r="A102" s="17"/>
      <c r="B102" s="79"/>
      <c r="C102" s="79" t="s">
        <v>3</v>
      </c>
      <c r="D102" s="57">
        <v>42703.411666666711</v>
      </c>
      <c r="E102" s="12">
        <v>179649.8310000003</v>
      </c>
      <c r="F102" s="57">
        <v>451927.06353333348</v>
      </c>
      <c r="G102" s="52">
        <v>1546097.4165000007</v>
      </c>
      <c r="H102" s="15"/>
      <c r="I102" s="2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 x14ac:dyDescent="0.2">
      <c r="A103" s="17"/>
      <c r="B103" s="79"/>
      <c r="C103" s="79" t="s">
        <v>4</v>
      </c>
      <c r="D103" s="57">
        <v>49042.530616666663</v>
      </c>
      <c r="E103" s="12">
        <v>216472.75098333319</v>
      </c>
      <c r="F103" s="57">
        <v>510321.76775000017</v>
      </c>
      <c r="G103" s="52">
        <v>1874383.9395999997</v>
      </c>
      <c r="H103" s="15"/>
      <c r="I103" s="2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 x14ac:dyDescent="0.2">
      <c r="A104" s="17"/>
      <c r="B104" s="79"/>
      <c r="C104" s="79" t="s">
        <v>5</v>
      </c>
      <c r="D104" s="57">
        <v>43704.610866666604</v>
      </c>
      <c r="E104" s="12">
        <v>191413.46544999979</v>
      </c>
      <c r="F104" s="57">
        <v>466609.67571666645</v>
      </c>
      <c r="G104" s="52">
        <v>1712311.7202333335</v>
      </c>
      <c r="H104" s="15"/>
      <c r="I104" s="2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x14ac:dyDescent="0.2">
      <c r="A105" s="17"/>
      <c r="B105" s="79"/>
      <c r="C105" s="79" t="s">
        <v>6</v>
      </c>
      <c r="D105" s="57">
        <v>46734.367649999986</v>
      </c>
      <c r="E105" s="12">
        <v>211835.72956666671</v>
      </c>
      <c r="F105" s="57">
        <v>484281.11124999996</v>
      </c>
      <c r="G105" s="52">
        <v>1875749.7088666672</v>
      </c>
      <c r="H105" s="15"/>
      <c r="I105" s="2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x14ac:dyDescent="0.2">
      <c r="A106" s="17"/>
      <c r="B106" s="79"/>
      <c r="C106" s="79" t="s">
        <v>7</v>
      </c>
      <c r="D106" s="57">
        <v>44538.434716666692</v>
      </c>
      <c r="E106" s="12">
        <v>206149.46184999953</v>
      </c>
      <c r="F106" s="57">
        <v>448818.57786666666</v>
      </c>
      <c r="G106" s="52">
        <v>1805845.1842500011</v>
      </c>
      <c r="H106" s="15"/>
      <c r="I106" s="2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x14ac:dyDescent="0.2">
      <c r="A107" s="17"/>
      <c r="B107" s="79"/>
      <c r="C107" s="79" t="s">
        <v>8</v>
      </c>
      <c r="D107" s="57">
        <v>44100.23446666672</v>
      </c>
      <c r="E107" s="12">
        <v>208414.0794833336</v>
      </c>
      <c r="F107" s="57">
        <v>451379.82669999986</v>
      </c>
      <c r="G107" s="52">
        <v>1855279.1969833348</v>
      </c>
      <c r="H107" s="15"/>
      <c r="I107" s="2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x14ac:dyDescent="0.2">
      <c r="A108" s="17"/>
      <c r="B108" s="79"/>
      <c r="C108" s="79" t="s">
        <v>9</v>
      </c>
      <c r="D108" s="57">
        <v>43658.667600000132</v>
      </c>
      <c r="E108" s="12">
        <v>213719.95976666661</v>
      </c>
      <c r="F108" s="57">
        <v>454874.8603166666</v>
      </c>
      <c r="G108" s="52">
        <v>1967939.3970333335</v>
      </c>
      <c r="H108" s="15"/>
      <c r="I108" s="2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x14ac:dyDescent="0.2">
      <c r="A109" s="17"/>
      <c r="B109" s="79"/>
      <c r="C109" s="79" t="s">
        <v>10</v>
      </c>
      <c r="D109" s="57">
        <v>39215.803966666608</v>
      </c>
      <c r="E109" s="12">
        <v>193601.03408333324</v>
      </c>
      <c r="F109" s="57">
        <v>433084.65693333291</v>
      </c>
      <c r="G109" s="52">
        <v>1847403.7481333336</v>
      </c>
      <c r="H109" s="15"/>
      <c r="I109" s="2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 x14ac:dyDescent="0.2">
      <c r="A110" s="17"/>
      <c r="B110" s="79"/>
      <c r="C110" s="79" t="s">
        <v>11</v>
      </c>
      <c r="D110" s="57">
        <v>41882.54469999986</v>
      </c>
      <c r="E110" s="12">
        <v>205290.41461666682</v>
      </c>
      <c r="F110" s="57">
        <v>454249.75276666653</v>
      </c>
      <c r="G110" s="52">
        <v>1956863.312583334</v>
      </c>
      <c r="H110" s="15"/>
      <c r="I110" s="2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 x14ac:dyDescent="0.2">
      <c r="A111" s="17"/>
      <c r="B111" s="79"/>
      <c r="C111" s="79" t="s">
        <v>12</v>
      </c>
      <c r="D111" s="57">
        <v>44109.86209999986</v>
      </c>
      <c r="E111" s="12">
        <v>213770.51346666671</v>
      </c>
      <c r="F111" s="57">
        <v>467050.49380000023</v>
      </c>
      <c r="G111" s="52">
        <v>2000254.4522166662</v>
      </c>
      <c r="H111" s="15"/>
      <c r="I111" s="2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 x14ac:dyDescent="0.2">
      <c r="A112" s="17"/>
      <c r="B112" s="79"/>
      <c r="C112" s="79" t="s">
        <v>13</v>
      </c>
      <c r="D112" s="57">
        <v>46271.803583333174</v>
      </c>
      <c r="E112" s="12">
        <v>210317.68081666654</v>
      </c>
      <c r="F112" s="57">
        <v>500925.64321666677</v>
      </c>
      <c r="G112" s="52">
        <v>1989522.2185999996</v>
      </c>
      <c r="H112" s="15"/>
      <c r="I112" s="2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 ht="13.5" thickBot="1" x14ac:dyDescent="0.25">
      <c r="A113" s="17"/>
      <c r="B113" s="82" t="s">
        <v>89</v>
      </c>
      <c r="C113" s="48"/>
      <c r="D113" s="68">
        <f>SUM(D101:D112)</f>
        <v>533996.2578666663</v>
      </c>
      <c r="E113" s="69">
        <f t="shared" ref="E113:G113" si="3">SUM(E101:E112)</f>
        <v>2452409.4383166665</v>
      </c>
      <c r="F113" s="68">
        <f t="shared" si="3"/>
        <v>5639133.4968500007</v>
      </c>
      <c r="G113" s="70">
        <f t="shared" si="3"/>
        <v>22207258.361133341</v>
      </c>
      <c r="H113" s="15"/>
      <c r="I113" s="2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x14ac:dyDescent="0.2">
      <c r="A114" s="17"/>
      <c r="B114" s="51">
        <v>2018</v>
      </c>
      <c r="C114" s="51" t="s">
        <v>2</v>
      </c>
      <c r="D114" s="56">
        <v>48063.608583333466</v>
      </c>
      <c r="E114" s="53">
        <v>215615.85733333376</v>
      </c>
      <c r="F114" s="56">
        <v>514134.49504999979</v>
      </c>
      <c r="G114" s="54">
        <v>1984869.5053833348</v>
      </c>
      <c r="H114" s="15"/>
      <c r="I114" s="2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 x14ac:dyDescent="0.2">
      <c r="A115" s="17"/>
      <c r="B115" s="79"/>
      <c r="C115" s="79" t="s">
        <v>3</v>
      </c>
      <c r="D115" s="57">
        <v>43518.361733333382</v>
      </c>
      <c r="E115" s="12">
        <v>191946.77058333339</v>
      </c>
      <c r="F115" s="57">
        <v>456214.4623166665</v>
      </c>
      <c r="G115" s="52">
        <v>1753740.8309333329</v>
      </c>
      <c r="H115" s="15"/>
      <c r="I115" s="2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 x14ac:dyDescent="0.2">
      <c r="A116" s="17"/>
      <c r="B116" s="79"/>
      <c r="C116" s="79" t="s">
        <v>4</v>
      </c>
      <c r="D116" s="57">
        <v>49889.321216666634</v>
      </c>
      <c r="E116" s="12">
        <v>221718.7363999997</v>
      </c>
      <c r="F116" s="57">
        <v>514275.04143333336</v>
      </c>
      <c r="G116" s="52">
        <v>2091381.6445666675</v>
      </c>
      <c r="H116" s="15"/>
      <c r="I116" s="2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 x14ac:dyDescent="0.2">
      <c r="A117" s="17"/>
      <c r="B117" s="79"/>
      <c r="C117" s="79" t="s">
        <v>5</v>
      </c>
      <c r="D117" s="57">
        <v>47073.781733333293</v>
      </c>
      <c r="E117" s="12">
        <v>214144.66948333295</v>
      </c>
      <c r="F117" s="57">
        <v>484114.13088333345</v>
      </c>
      <c r="G117" s="52">
        <v>2063546.2593666662</v>
      </c>
      <c r="H117" s="15"/>
      <c r="I117" s="2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 x14ac:dyDescent="0.2">
      <c r="A118" s="17"/>
      <c r="B118" s="79"/>
      <c r="C118" s="79" t="s">
        <v>6</v>
      </c>
      <c r="D118" s="57">
        <v>48089.990266666653</v>
      </c>
      <c r="E118" s="12">
        <v>219821.10775000055</v>
      </c>
      <c r="F118" s="57">
        <v>491476.83390000003</v>
      </c>
      <c r="G118" s="52">
        <v>2153673.0674666665</v>
      </c>
      <c r="H118" s="15"/>
      <c r="I118" s="2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x14ac:dyDescent="0.2">
      <c r="A119" s="17"/>
      <c r="B119" s="79"/>
      <c r="C119" s="79" t="s">
        <v>7</v>
      </c>
      <c r="D119" s="57">
        <v>47145.838783333318</v>
      </c>
      <c r="E119" s="12">
        <v>217449.9756666671</v>
      </c>
      <c r="F119" s="57">
        <v>483844.37578333315</v>
      </c>
      <c r="G119" s="52">
        <v>2141226.6576999999</v>
      </c>
      <c r="H119" s="15"/>
      <c r="I119" s="2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x14ac:dyDescent="0.2">
      <c r="A120" s="17"/>
      <c r="B120" s="79"/>
      <c r="C120" s="79" t="s">
        <v>8</v>
      </c>
      <c r="D120" s="57">
        <v>46116.095383333282</v>
      </c>
      <c r="E120" s="12">
        <v>218907.71354999996</v>
      </c>
      <c r="F120" s="57">
        <v>487916.43313333311</v>
      </c>
      <c r="G120" s="52">
        <v>2143635.9879166675</v>
      </c>
      <c r="H120" s="15"/>
      <c r="I120" s="2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x14ac:dyDescent="0.2">
      <c r="A121" s="17"/>
      <c r="B121" s="79"/>
      <c r="C121" s="79" t="s">
        <v>9</v>
      </c>
      <c r="D121" s="57">
        <v>47389.800616666638</v>
      </c>
      <c r="E121" s="12">
        <v>229053.2416999994</v>
      </c>
      <c r="F121" s="57">
        <v>509046.06273333303</v>
      </c>
      <c r="G121" s="52">
        <v>2314184.283749999</v>
      </c>
      <c r="H121" s="15"/>
      <c r="I121" s="2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x14ac:dyDescent="0.2">
      <c r="A122" s="17"/>
      <c r="B122" s="79"/>
      <c r="C122" s="79" t="s">
        <v>10</v>
      </c>
      <c r="D122" s="57">
        <v>42176.69604999989</v>
      </c>
      <c r="E122" s="12">
        <v>197593.5605666663</v>
      </c>
      <c r="F122" s="57">
        <v>483716.48151666683</v>
      </c>
      <c r="G122" s="52">
        <v>2110091.4637333336</v>
      </c>
      <c r="H122" s="15"/>
      <c r="I122" s="2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x14ac:dyDescent="0.2">
      <c r="A123" s="17"/>
      <c r="B123" s="79"/>
      <c r="C123" s="79" t="s">
        <v>11</v>
      </c>
      <c r="D123" s="57">
        <v>47920.568199999994</v>
      </c>
      <c r="E123" s="12">
        <v>231806.49736666656</v>
      </c>
      <c r="F123" s="57">
        <v>513561.52151666669</v>
      </c>
      <c r="G123" s="52">
        <v>2398464.6860000007</v>
      </c>
      <c r="H123" s="15"/>
      <c r="I123" s="2"/>
      <c r="AD123" s="36"/>
      <c r="AE123" s="36"/>
      <c r="AF123" s="36"/>
      <c r="AG123" s="36"/>
      <c r="AH123" s="36"/>
      <c r="AI123" s="36"/>
      <c r="AJ123" s="36"/>
      <c r="AK123" s="36"/>
      <c r="AL123" s="36"/>
    </row>
    <row r="124" spans="1:38" x14ac:dyDescent="0.2">
      <c r="A124" s="17"/>
      <c r="B124" s="79"/>
      <c r="C124" s="79" t="s">
        <v>12</v>
      </c>
      <c r="D124" s="57">
        <v>45955.724983333326</v>
      </c>
      <c r="E124" s="12">
        <v>220300.35753333397</v>
      </c>
      <c r="F124" s="57">
        <v>496816.6649166664</v>
      </c>
      <c r="G124" s="52">
        <v>2320885.0137000019</v>
      </c>
      <c r="H124" s="15"/>
      <c r="I124" s="2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x14ac:dyDescent="0.2">
      <c r="A125" s="17"/>
      <c r="B125" s="79"/>
      <c r="C125" s="79" t="s">
        <v>13</v>
      </c>
      <c r="D125" s="57">
        <v>47331.579216666636</v>
      </c>
      <c r="E125" s="12">
        <v>222644.69671666686</v>
      </c>
      <c r="F125" s="57">
        <v>527050.66635000031</v>
      </c>
      <c r="G125" s="52">
        <v>2355208.2736833328</v>
      </c>
      <c r="H125" s="15"/>
      <c r="I125" s="2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ht="13.5" thickBot="1" x14ac:dyDescent="0.25">
      <c r="A126" s="17"/>
      <c r="B126" s="82" t="s">
        <v>95</v>
      </c>
      <c r="C126" s="48"/>
      <c r="D126" s="68">
        <f>SUM(D114:D125)</f>
        <v>560671.36676666653</v>
      </c>
      <c r="E126" s="69">
        <f t="shared" ref="E126:G126" si="4">SUM(E114:E125)</f>
        <v>2601003.1846500002</v>
      </c>
      <c r="F126" s="68">
        <f t="shared" si="4"/>
        <v>5962167.1695333328</v>
      </c>
      <c r="G126" s="70">
        <f t="shared" si="4"/>
        <v>25830907.674200002</v>
      </c>
      <c r="H126" s="15"/>
      <c r="I126" s="2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x14ac:dyDescent="0.2">
      <c r="A127" s="17"/>
      <c r="B127" s="51">
        <v>2019</v>
      </c>
      <c r="C127" s="51" t="s">
        <v>2</v>
      </c>
      <c r="D127" s="56">
        <v>48410.150033333368</v>
      </c>
      <c r="E127" s="53">
        <v>216896.51648333299</v>
      </c>
      <c r="F127" s="56">
        <v>529945.8166166665</v>
      </c>
      <c r="G127" s="54">
        <v>2356081.9769166666</v>
      </c>
      <c r="H127" s="15"/>
      <c r="I127" s="2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x14ac:dyDescent="0.2">
      <c r="A128" s="17"/>
      <c r="B128" s="79"/>
      <c r="C128" s="79" t="s">
        <v>3</v>
      </c>
      <c r="D128" s="57">
        <v>43369.963449999981</v>
      </c>
      <c r="E128" s="12">
        <v>191091.69830000013</v>
      </c>
      <c r="F128" s="57">
        <v>472536.49708333326</v>
      </c>
      <c r="G128" s="52">
        <v>2042507.1467000002</v>
      </c>
      <c r="H128" s="15"/>
      <c r="I128" s="2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x14ac:dyDescent="0.2">
      <c r="A129" s="17"/>
      <c r="B129" s="79"/>
      <c r="C129" s="79" t="s">
        <v>4</v>
      </c>
      <c r="D129" s="57">
        <v>50078.197483333417</v>
      </c>
      <c r="E129" s="12">
        <v>217402.26926666626</v>
      </c>
      <c r="F129" s="57">
        <v>549052.48253333312</v>
      </c>
      <c r="G129" s="52">
        <v>2423044.3707666653</v>
      </c>
      <c r="H129" s="15"/>
      <c r="I129" s="2"/>
      <c r="AD129" s="36"/>
      <c r="AE129" s="36"/>
      <c r="AF129" s="36"/>
      <c r="AG129" s="36"/>
      <c r="AH129" s="36"/>
      <c r="AI129" s="36"/>
      <c r="AJ129" s="36"/>
      <c r="AK129" s="36"/>
      <c r="AL129" s="36"/>
    </row>
    <row r="130" spans="1:38" x14ac:dyDescent="0.2">
      <c r="A130" s="17"/>
      <c r="B130" s="79"/>
      <c r="C130" s="79" t="s">
        <v>5</v>
      </c>
      <c r="D130" s="57">
        <v>50717.412516666722</v>
      </c>
      <c r="E130" s="12">
        <v>203318.0174166658</v>
      </c>
      <c r="F130" s="57">
        <v>557010.85469999979</v>
      </c>
      <c r="G130" s="52">
        <v>2300286.2112666671</v>
      </c>
      <c r="H130" s="15"/>
      <c r="I130" s="2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x14ac:dyDescent="0.2">
      <c r="A131" s="17"/>
      <c r="B131" s="79"/>
      <c r="C131" s="79" t="s">
        <v>6</v>
      </c>
      <c r="D131" s="57">
        <v>49440.907749999897</v>
      </c>
      <c r="E131" s="12">
        <v>212877.96563333285</v>
      </c>
      <c r="F131" s="57">
        <v>536417.23951666674</v>
      </c>
      <c r="G131" s="52">
        <v>2384193.8808833333</v>
      </c>
      <c r="H131" s="15"/>
      <c r="I131" s="2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x14ac:dyDescent="0.2">
      <c r="A132" s="17"/>
      <c r="B132" s="79"/>
      <c r="C132" s="79" t="s">
        <v>7</v>
      </c>
      <c r="D132" s="57">
        <v>48343.183366666715</v>
      </c>
      <c r="E132" s="12">
        <v>179696.81559999971</v>
      </c>
      <c r="F132" s="57">
        <v>509078.24378333351</v>
      </c>
      <c r="G132" s="52">
        <v>2293828.7874666662</v>
      </c>
      <c r="H132" s="15"/>
      <c r="I132" s="2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x14ac:dyDescent="0.2">
      <c r="A133" s="17"/>
      <c r="B133" s="79"/>
      <c r="C133" s="79" t="s">
        <v>8</v>
      </c>
      <c r="D133" s="57">
        <v>49170.725699999952</v>
      </c>
      <c r="E133" s="12">
        <v>182151.71171666682</v>
      </c>
      <c r="F133" s="57">
        <v>523524.02556666656</v>
      </c>
      <c r="G133" s="52">
        <v>2406704.9118333333</v>
      </c>
      <c r="H133" s="15"/>
      <c r="I133" s="2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x14ac:dyDescent="0.2">
      <c r="A134" s="17"/>
      <c r="B134" s="79"/>
      <c r="C134" s="79" t="s">
        <v>9</v>
      </c>
      <c r="D134" s="57">
        <v>49489.563183333295</v>
      </c>
      <c r="E134" s="12">
        <v>183696.73354999995</v>
      </c>
      <c r="F134" s="57">
        <v>546372.43319999974</v>
      </c>
      <c r="G134" s="52">
        <v>2527738.8435999998</v>
      </c>
      <c r="H134" s="15"/>
      <c r="I134" s="2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x14ac:dyDescent="0.2">
      <c r="A135" s="17"/>
      <c r="B135" s="79"/>
      <c r="C135" s="79" t="s">
        <v>10</v>
      </c>
      <c r="D135" s="57">
        <v>44698.275200000156</v>
      </c>
      <c r="E135" s="12">
        <v>165144.73888333308</v>
      </c>
      <c r="F135" s="57">
        <v>506953.82924999984</v>
      </c>
      <c r="G135" s="52">
        <v>2294873.9239833327</v>
      </c>
      <c r="H135" s="15"/>
      <c r="I135" s="2"/>
      <c r="AD135" s="36"/>
      <c r="AE135" s="36"/>
      <c r="AF135" s="36"/>
      <c r="AG135" s="36"/>
      <c r="AH135" s="36"/>
      <c r="AI135" s="36"/>
      <c r="AJ135" s="36"/>
      <c r="AK135" s="36"/>
      <c r="AL135" s="36"/>
    </row>
    <row r="136" spans="1:38" x14ac:dyDescent="0.2">
      <c r="A136" s="17"/>
      <c r="B136" s="79"/>
      <c r="C136" s="79" t="s">
        <v>11</v>
      </c>
      <c r="D136" s="57">
        <v>51965.824033333156</v>
      </c>
      <c r="E136" s="12">
        <v>191418.45083333322</v>
      </c>
      <c r="F136" s="57">
        <v>577334.03005000041</v>
      </c>
      <c r="G136" s="52">
        <v>2669200.3202000009</v>
      </c>
      <c r="H136" s="15"/>
      <c r="I136" s="2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x14ac:dyDescent="0.2">
      <c r="A137" s="17"/>
      <c r="B137" s="79"/>
      <c r="C137" s="79" t="s">
        <v>12</v>
      </c>
      <c r="D137" s="57">
        <v>48627.445749999912</v>
      </c>
      <c r="E137" s="12">
        <v>181173.98199999984</v>
      </c>
      <c r="F137" s="57">
        <v>527502.9618499995</v>
      </c>
      <c r="G137" s="52">
        <v>2435687.6209999984</v>
      </c>
      <c r="H137" s="15"/>
      <c r="I137" s="2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x14ac:dyDescent="0.2">
      <c r="A138" s="17"/>
      <c r="B138" s="79"/>
      <c r="C138" s="79" t="s">
        <v>13</v>
      </c>
      <c r="D138" s="57">
        <v>49517.335200000001</v>
      </c>
      <c r="E138" s="12">
        <v>178764.93411666685</v>
      </c>
      <c r="F138" s="57">
        <v>559218.45413333317</v>
      </c>
      <c r="G138" s="52">
        <v>2401225.9790833332</v>
      </c>
      <c r="H138" s="15"/>
      <c r="I138" s="2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ht="13.5" thickBot="1" x14ac:dyDescent="0.25">
      <c r="A139" s="17"/>
      <c r="B139" s="82" t="s">
        <v>96</v>
      </c>
      <c r="C139" s="48"/>
      <c r="D139" s="68">
        <f>SUM(D127:D138)</f>
        <v>583828.98366666655</v>
      </c>
      <c r="E139" s="69">
        <f t="shared" ref="E139:G139" si="5">SUM(E127:E138)</f>
        <v>2303633.8337999973</v>
      </c>
      <c r="F139" s="68">
        <f t="shared" si="5"/>
        <v>6394946.8682833314</v>
      </c>
      <c r="G139" s="70">
        <f t="shared" si="5"/>
        <v>28535373.973699994</v>
      </c>
      <c r="H139" s="15"/>
      <c r="I139" s="2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x14ac:dyDescent="0.2">
      <c r="A140" s="17"/>
      <c r="B140" s="51">
        <v>2020</v>
      </c>
      <c r="C140" s="51" t="s">
        <v>2</v>
      </c>
      <c r="D140" s="56">
        <v>49026.79781666668</v>
      </c>
      <c r="E140" s="53">
        <v>180226.31886666673</v>
      </c>
      <c r="F140" s="56">
        <v>534285.24493333348</v>
      </c>
      <c r="G140" s="54">
        <v>2396606.0089000007</v>
      </c>
      <c r="H140" s="15"/>
      <c r="I140" s="2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x14ac:dyDescent="0.2">
      <c r="A141" s="17"/>
      <c r="B141" s="79"/>
      <c r="C141" s="79" t="s">
        <v>3</v>
      </c>
      <c r="D141" s="57">
        <v>43936.623150000058</v>
      </c>
      <c r="E141" s="12">
        <v>161695.64301666699</v>
      </c>
      <c r="F141" s="57">
        <v>490411.47271666676</v>
      </c>
      <c r="G141" s="52">
        <v>2214560.8271333333</v>
      </c>
      <c r="H141" s="15"/>
      <c r="I141" s="2"/>
      <c r="AD141" s="36"/>
      <c r="AE141" s="36"/>
      <c r="AF141" s="36"/>
      <c r="AG141" s="36"/>
      <c r="AH141" s="36"/>
      <c r="AI141" s="36"/>
      <c r="AJ141" s="36"/>
      <c r="AK141" s="36"/>
      <c r="AL141" s="36"/>
    </row>
    <row r="142" spans="1:38" x14ac:dyDescent="0.2">
      <c r="A142" s="17"/>
      <c r="B142" s="79"/>
      <c r="C142" s="79" t="s">
        <v>4</v>
      </c>
      <c r="D142" s="57">
        <v>60350.99393333328</v>
      </c>
      <c r="E142" s="12">
        <v>227360.95418333361</v>
      </c>
      <c r="F142" s="57">
        <v>613312.98853333329</v>
      </c>
      <c r="G142" s="52">
        <v>2932331.7023000014</v>
      </c>
      <c r="H142" s="15"/>
      <c r="I142" s="2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x14ac:dyDescent="0.2">
      <c r="A143" s="17"/>
      <c r="B143" s="79"/>
      <c r="C143" s="79" t="s">
        <v>5</v>
      </c>
      <c r="D143" s="57">
        <v>61504.428716666669</v>
      </c>
      <c r="E143" s="12">
        <v>235057.67823333351</v>
      </c>
      <c r="F143" s="57">
        <v>565828.65486666688</v>
      </c>
      <c r="G143" s="52">
        <v>2862120.1162333335</v>
      </c>
      <c r="H143" s="15"/>
      <c r="I143" s="2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x14ac:dyDescent="0.2">
      <c r="A144" s="17"/>
      <c r="B144" s="79"/>
      <c r="C144" s="79" t="s">
        <v>6</v>
      </c>
      <c r="D144" s="57">
        <v>63915.382716666587</v>
      </c>
      <c r="E144" s="12">
        <v>237159.88043333279</v>
      </c>
      <c r="F144" s="57">
        <v>612888.4659000003</v>
      </c>
      <c r="G144" s="52">
        <v>3033290.0563333365</v>
      </c>
      <c r="H144" s="15"/>
      <c r="I144" s="2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x14ac:dyDescent="0.2">
      <c r="A145" s="17"/>
      <c r="B145" s="79"/>
      <c r="C145" s="79" t="s">
        <v>7</v>
      </c>
      <c r="D145" s="57">
        <v>67218.823466666639</v>
      </c>
      <c r="E145" s="12">
        <v>250930.83355000053</v>
      </c>
      <c r="F145" s="57">
        <v>631903.92625000002</v>
      </c>
      <c r="G145" s="52">
        <v>3131797.275866664</v>
      </c>
      <c r="H145" s="15"/>
      <c r="I145" s="2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x14ac:dyDescent="0.2">
      <c r="A146" s="17"/>
      <c r="B146" s="79"/>
      <c r="C146" s="79" t="s">
        <v>8</v>
      </c>
      <c r="D146" s="57">
        <v>69166.127733333196</v>
      </c>
      <c r="E146" s="12">
        <v>258792.79288333294</v>
      </c>
      <c r="F146" s="57">
        <v>651601.10466666694</v>
      </c>
      <c r="G146" s="52">
        <v>3227487.1009833342</v>
      </c>
      <c r="H146" s="15"/>
      <c r="I146" s="2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x14ac:dyDescent="0.2">
      <c r="A147" s="17"/>
      <c r="B147" s="79"/>
      <c r="C147" s="79" t="s">
        <v>9</v>
      </c>
      <c r="D147" s="57">
        <v>71514.385399999897</v>
      </c>
      <c r="E147" s="12">
        <v>255733.04708333197</v>
      </c>
      <c r="F147" s="57">
        <v>670760.01134999993</v>
      </c>
      <c r="G147" s="52">
        <v>3223124.3957499992</v>
      </c>
      <c r="H147" s="15"/>
      <c r="I147" s="2"/>
      <c r="AD147" s="36"/>
      <c r="AE147" s="36"/>
      <c r="AF147" s="36"/>
      <c r="AG147" s="36"/>
      <c r="AH147" s="36"/>
      <c r="AI147" s="36"/>
      <c r="AJ147" s="36"/>
      <c r="AK147" s="36"/>
      <c r="AL147" s="36"/>
    </row>
    <row r="148" spans="1:38" x14ac:dyDescent="0.2">
      <c r="A148" s="17"/>
      <c r="B148" s="79"/>
      <c r="C148" s="79" t="s">
        <v>10</v>
      </c>
      <c r="D148" s="57">
        <v>64083.898716666525</v>
      </c>
      <c r="E148" s="12">
        <v>232353.8879999989</v>
      </c>
      <c r="F148" s="57">
        <v>631215.0444166665</v>
      </c>
      <c r="G148" s="52">
        <v>2968782.2090333346</v>
      </c>
      <c r="H148" s="15"/>
      <c r="I148" s="2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x14ac:dyDescent="0.2">
      <c r="A149" s="17"/>
      <c r="B149" s="79"/>
      <c r="C149" s="79" t="s">
        <v>11</v>
      </c>
      <c r="D149" s="57">
        <v>60439.987049999989</v>
      </c>
      <c r="E149" s="12">
        <v>220426.08504999997</v>
      </c>
      <c r="F149" s="57">
        <v>640558.8475833335</v>
      </c>
      <c r="G149" s="52">
        <v>3092350.0375499986</v>
      </c>
      <c r="H149" s="15"/>
      <c r="I149" s="2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x14ac:dyDescent="0.2">
      <c r="A150" s="17"/>
      <c r="B150" s="79"/>
      <c r="C150" s="79" t="s">
        <v>12</v>
      </c>
      <c r="D150" s="57">
        <v>58006.644366666667</v>
      </c>
      <c r="E150" s="12">
        <v>207048.88040000026</v>
      </c>
      <c r="F150" s="57">
        <v>621568.37556666741</v>
      </c>
      <c r="G150" s="52">
        <v>2920029.4763166681</v>
      </c>
      <c r="H150" s="15"/>
      <c r="I150" s="2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x14ac:dyDescent="0.2">
      <c r="A151" s="17"/>
      <c r="B151" s="79"/>
      <c r="C151" s="79" t="s">
        <v>13</v>
      </c>
      <c r="D151" s="57">
        <v>58990.833116666778</v>
      </c>
      <c r="E151" s="12">
        <v>214286.39038333268</v>
      </c>
      <c r="F151" s="57">
        <v>627095.17844999966</v>
      </c>
      <c r="G151" s="52">
        <v>3028678.2685833331</v>
      </c>
      <c r="H151" s="15"/>
      <c r="I151" s="2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ht="13.5" thickBot="1" x14ac:dyDescent="0.25">
      <c r="A152" s="17"/>
      <c r="B152" s="82" t="s">
        <v>97</v>
      </c>
      <c r="C152" s="48"/>
      <c r="D152" s="68">
        <f>SUM(D140:D151)</f>
        <v>728154.92618333304</v>
      </c>
      <c r="E152" s="69">
        <f t="shared" ref="E152:G152" si="6">SUM(E140:E151)</f>
        <v>2681072.3920833305</v>
      </c>
      <c r="F152" s="68">
        <f t="shared" si="6"/>
        <v>7291429.315233333</v>
      </c>
      <c r="G152" s="70">
        <f t="shared" si="6"/>
        <v>35031157.474983335</v>
      </c>
      <c r="H152" s="15"/>
      <c r="I152" s="2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x14ac:dyDescent="0.2">
      <c r="A153" s="17"/>
      <c r="B153" s="51">
        <v>2021</v>
      </c>
      <c r="C153" s="299" t="s">
        <v>2</v>
      </c>
      <c r="D153" s="56">
        <v>48775.967849999972</v>
      </c>
      <c r="E153" s="53">
        <v>219100.21941666681</v>
      </c>
      <c r="F153" s="56">
        <v>542265.42229999998</v>
      </c>
      <c r="G153" s="54">
        <v>3037587.2996500009</v>
      </c>
      <c r="H153" s="15"/>
      <c r="I153" s="2"/>
      <c r="AD153" s="36"/>
      <c r="AE153" s="36"/>
      <c r="AF153" s="36"/>
      <c r="AG153" s="36"/>
      <c r="AH153" s="36"/>
      <c r="AI153" s="36"/>
      <c r="AJ153" s="36"/>
      <c r="AK153" s="36"/>
      <c r="AL153" s="36"/>
    </row>
    <row r="154" spans="1:38" x14ac:dyDescent="0.2">
      <c r="A154" s="17"/>
      <c r="B154" s="79"/>
      <c r="C154" s="133" t="s">
        <v>3</v>
      </c>
      <c r="D154" s="57">
        <v>43633.62303333325</v>
      </c>
      <c r="E154" s="12">
        <v>194600.88274999941</v>
      </c>
      <c r="F154" s="57">
        <v>485701.71669999976</v>
      </c>
      <c r="G154" s="52">
        <v>2734910.8222999987</v>
      </c>
      <c r="H154" s="15"/>
      <c r="I154" s="2"/>
      <c r="AD154" s="36"/>
      <c r="AE154" s="36"/>
      <c r="AF154" s="36"/>
      <c r="AG154" s="36"/>
      <c r="AH154" s="36"/>
      <c r="AI154" s="36"/>
      <c r="AJ154" s="36"/>
      <c r="AK154" s="36"/>
      <c r="AL154" s="36"/>
    </row>
    <row r="155" spans="1:38" x14ac:dyDescent="0.2">
      <c r="A155" s="17"/>
      <c r="B155" s="79"/>
      <c r="C155" s="133" t="s">
        <v>4</v>
      </c>
      <c r="D155" s="57">
        <v>52509.690283333359</v>
      </c>
      <c r="E155" s="12">
        <v>234711.89706666642</v>
      </c>
      <c r="F155" s="57">
        <v>580454.98650000035</v>
      </c>
      <c r="G155" s="52">
        <v>3334638.1320166667</v>
      </c>
      <c r="H155" s="15"/>
      <c r="I155" s="2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1:38" x14ac:dyDescent="0.2">
      <c r="A156" s="17"/>
      <c r="B156" s="79"/>
      <c r="C156" s="79" t="s">
        <v>5</v>
      </c>
      <c r="D156" s="57">
        <v>45478.517499999769</v>
      </c>
      <c r="E156" s="12">
        <v>260570.24565000075</v>
      </c>
      <c r="F156" s="57">
        <v>492038.02538333321</v>
      </c>
      <c r="G156" s="52">
        <v>3285605.6119000013</v>
      </c>
      <c r="H156" s="15"/>
      <c r="I156" s="2"/>
      <c r="AD156" s="36"/>
      <c r="AE156" s="36"/>
      <c r="AF156" s="36"/>
      <c r="AG156" s="36"/>
      <c r="AH156" s="36"/>
      <c r="AI156" s="36"/>
      <c r="AJ156" s="36"/>
      <c r="AK156" s="36"/>
      <c r="AL156" s="36"/>
    </row>
    <row r="157" spans="1:38" x14ac:dyDescent="0.2">
      <c r="A157" s="17"/>
      <c r="B157" s="79"/>
      <c r="C157" s="79" t="s">
        <v>6</v>
      </c>
      <c r="D157" s="57">
        <v>45979.954183333248</v>
      </c>
      <c r="E157" s="12">
        <v>279898.62026666733</v>
      </c>
      <c r="F157" s="57">
        <v>494380.25123333355</v>
      </c>
      <c r="G157" s="52">
        <v>3479647.9251666665</v>
      </c>
      <c r="H157" s="15"/>
      <c r="I157" s="2"/>
      <c r="AD157" s="36"/>
      <c r="AE157" s="36"/>
      <c r="AF157" s="36"/>
      <c r="AG157" s="36"/>
      <c r="AH157" s="36"/>
      <c r="AI157" s="36"/>
      <c r="AJ157" s="36"/>
      <c r="AK157" s="36"/>
      <c r="AL157" s="36"/>
    </row>
    <row r="158" spans="1:38" x14ac:dyDescent="0.2">
      <c r="A158" s="17"/>
      <c r="B158" s="79"/>
      <c r="C158" s="79" t="s">
        <v>7</v>
      </c>
      <c r="D158" s="57">
        <v>44122.786883333341</v>
      </c>
      <c r="E158" s="12">
        <v>256646.83421666615</v>
      </c>
      <c r="F158" s="57">
        <v>470515.10628333333</v>
      </c>
      <c r="G158" s="52">
        <v>3117173.3170999987</v>
      </c>
      <c r="H158" s="15"/>
      <c r="I158" s="2"/>
      <c r="AD158" s="36"/>
      <c r="AE158" s="36"/>
      <c r="AF158" s="36"/>
      <c r="AG158" s="36"/>
      <c r="AH158" s="36"/>
      <c r="AI158" s="36"/>
      <c r="AJ158" s="36"/>
      <c r="AK158" s="36"/>
      <c r="AL158" s="36"/>
    </row>
    <row r="159" spans="1:38" x14ac:dyDescent="0.2">
      <c r="A159" s="17"/>
      <c r="B159" s="79"/>
      <c r="C159" s="79" t="s">
        <v>8</v>
      </c>
      <c r="D159" s="57">
        <v>41458.293383333097</v>
      </c>
      <c r="E159" s="12">
        <v>242037.46840000025</v>
      </c>
      <c r="F159" s="57">
        <v>476710.34553333337</v>
      </c>
      <c r="G159" s="52">
        <v>3114646.0711333305</v>
      </c>
      <c r="H159" s="15"/>
      <c r="I159" s="2"/>
      <c r="AD159" s="36"/>
      <c r="AE159" s="36"/>
      <c r="AF159" s="36"/>
      <c r="AG159" s="36"/>
      <c r="AH159" s="36"/>
      <c r="AI159" s="36"/>
      <c r="AJ159" s="36"/>
      <c r="AK159" s="36"/>
      <c r="AL159" s="36"/>
    </row>
    <row r="160" spans="1:38" x14ac:dyDescent="0.2">
      <c r="A160" s="17"/>
      <c r="B160" s="79"/>
      <c r="C160" s="79" t="s">
        <v>9</v>
      </c>
      <c r="D160" s="57">
        <v>39864.101083333197</v>
      </c>
      <c r="E160" s="12">
        <v>237003.01186666673</v>
      </c>
      <c r="F160" s="57">
        <v>482810.64559999993</v>
      </c>
      <c r="G160" s="52">
        <v>3120120.4213833334</v>
      </c>
      <c r="H160" s="15"/>
      <c r="I160" s="2"/>
      <c r="AD160" s="36"/>
      <c r="AE160" s="36"/>
      <c r="AF160" s="36"/>
      <c r="AG160" s="36"/>
      <c r="AH160" s="36"/>
      <c r="AI160" s="36"/>
      <c r="AJ160" s="36"/>
      <c r="AK160" s="36"/>
      <c r="AL160" s="36"/>
    </row>
    <row r="161" spans="1:38" x14ac:dyDescent="0.2">
      <c r="A161" s="17"/>
      <c r="B161" s="79"/>
      <c r="C161" s="79" t="s">
        <v>10</v>
      </c>
      <c r="D161" s="57">
        <v>35122.328550000042</v>
      </c>
      <c r="E161" s="12">
        <v>211601.53753333335</v>
      </c>
      <c r="F161" s="57">
        <v>444654.33330000006</v>
      </c>
      <c r="G161" s="52">
        <v>2889485.6765666632</v>
      </c>
      <c r="H161" s="15"/>
      <c r="I161" s="2"/>
      <c r="AD161" s="36"/>
      <c r="AE161" s="36"/>
      <c r="AF161" s="36"/>
      <c r="AG161" s="36"/>
      <c r="AH161" s="36"/>
      <c r="AI161" s="36"/>
      <c r="AJ161" s="36"/>
      <c r="AK161" s="36"/>
      <c r="AL161" s="36"/>
    </row>
    <row r="162" spans="1:38" ht="13.5" thickBot="1" x14ac:dyDescent="0.25">
      <c r="A162" s="17"/>
      <c r="B162" s="82" t="s">
        <v>99</v>
      </c>
      <c r="C162" s="132"/>
      <c r="D162" s="68">
        <f>SUM(D153:D161)</f>
        <v>396945.2627499993</v>
      </c>
      <c r="E162" s="69">
        <f t="shared" ref="E162:G162" si="7">SUM(E153:E161)</f>
        <v>2136170.7171666673</v>
      </c>
      <c r="F162" s="68">
        <f t="shared" si="7"/>
        <v>4469530.8328333329</v>
      </c>
      <c r="G162" s="70">
        <f t="shared" si="7"/>
        <v>28113815.277216662</v>
      </c>
      <c r="H162" s="15"/>
      <c r="I162" s="2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ht="13.5" thickBot="1" x14ac:dyDescent="0.25">
      <c r="A163" s="17"/>
      <c r="B163" s="67"/>
      <c r="C163" s="67"/>
      <c r="D163" s="138"/>
      <c r="E163" s="138"/>
      <c r="F163" s="138"/>
      <c r="G163" s="138"/>
      <c r="H163" s="16"/>
      <c r="I163" s="2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ht="13.5" thickBot="1" x14ac:dyDescent="0.25">
      <c r="A164" s="17"/>
      <c r="B164" s="243" t="s">
        <v>101</v>
      </c>
      <c r="C164" s="244"/>
      <c r="D164" s="245">
        <f>+D162/SUM(D140:D148)-1</f>
        <v>-0.27922157841025197</v>
      </c>
      <c r="E164" s="245">
        <f t="shared" ref="E164:G164" si="8">+E162/SUM(E140:E148)-1</f>
        <v>4.7496276534049864E-2</v>
      </c>
      <c r="F164" s="245">
        <f t="shared" si="8"/>
        <v>-0.17264723393808612</v>
      </c>
      <c r="G164" s="246">
        <f t="shared" si="8"/>
        <v>8.1712483207343922E-2</v>
      </c>
      <c r="H164" s="16"/>
      <c r="I164" s="2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x14ac:dyDescent="0.2">
      <c r="A165" s="17"/>
      <c r="B165" s="67"/>
      <c r="C165" s="67"/>
      <c r="D165" s="138"/>
      <c r="E165" s="138"/>
      <c r="F165" s="138"/>
      <c r="G165" s="138"/>
      <c r="H165" s="16"/>
      <c r="I165" s="2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x14ac:dyDescent="0.2">
      <c r="A166" s="17"/>
      <c r="B166" s="113"/>
      <c r="C166" s="113"/>
      <c r="D166" s="113"/>
      <c r="E166" s="113"/>
      <c r="F166" s="113"/>
      <c r="G166" s="113"/>
      <c r="H166" s="16"/>
      <c r="I166" s="2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x14ac:dyDescent="0.2">
      <c r="A167" s="17"/>
      <c r="B167" s="62"/>
      <c r="C167" s="62"/>
      <c r="D167" s="115"/>
      <c r="E167" s="115"/>
      <c r="F167" s="115"/>
      <c r="G167" s="115"/>
      <c r="H167" s="16"/>
      <c r="I167" s="2"/>
      <c r="AD167" s="36"/>
      <c r="AE167" s="36"/>
      <c r="AF167" s="36"/>
      <c r="AG167" s="36"/>
      <c r="AH167" s="36"/>
      <c r="AI167" s="36"/>
      <c r="AJ167" s="36"/>
      <c r="AK167" s="36"/>
      <c r="AL167" s="36"/>
    </row>
    <row r="168" spans="1:38" x14ac:dyDescent="0.2">
      <c r="A168" s="17"/>
      <c r="B168" s="45" t="s">
        <v>18</v>
      </c>
      <c r="C168" s="16"/>
      <c r="D168" s="16"/>
      <c r="E168" s="16"/>
      <c r="F168" s="16"/>
      <c r="G168" s="16"/>
      <c r="H168" s="16"/>
      <c r="I168" s="2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x14ac:dyDescent="0.2">
      <c r="A169" s="17"/>
      <c r="B169" s="16"/>
      <c r="C169" s="16"/>
      <c r="D169" s="40"/>
      <c r="E169" s="16"/>
      <c r="F169" s="16"/>
      <c r="G169" s="16"/>
      <c r="H169" s="16"/>
      <c r="I169" s="2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x14ac:dyDescent="0.2">
      <c r="A170" s="17"/>
      <c r="B170" s="16"/>
      <c r="C170" s="16"/>
      <c r="D170" s="40"/>
      <c r="E170" s="16"/>
      <c r="F170" s="16"/>
      <c r="G170" s="16"/>
      <c r="H170" s="16"/>
      <c r="I170" s="2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x14ac:dyDescent="0.2">
      <c r="A171" s="17"/>
      <c r="B171" s="16"/>
      <c r="C171" s="16"/>
      <c r="D171" s="40"/>
      <c r="E171" s="16"/>
      <c r="F171" s="16"/>
      <c r="G171" s="16"/>
      <c r="H171" s="16"/>
      <c r="I171" s="2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x14ac:dyDescent="0.2">
      <c r="A172" s="17"/>
      <c r="B172" s="16"/>
      <c r="C172" s="16"/>
      <c r="D172" s="40"/>
      <c r="E172" s="16"/>
      <c r="F172" s="16"/>
      <c r="G172" s="16"/>
      <c r="H172" s="16"/>
      <c r="I172" s="2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x14ac:dyDescent="0.2">
      <c r="A173" s="17"/>
      <c r="B173" s="16"/>
      <c r="C173" s="16"/>
      <c r="D173" s="40"/>
      <c r="E173" s="16"/>
      <c r="F173" s="16"/>
      <c r="G173" s="16"/>
      <c r="H173" s="16"/>
      <c r="I173" s="2"/>
      <c r="AD173" s="36"/>
      <c r="AE173" s="36"/>
      <c r="AF173" s="36"/>
      <c r="AG173" s="36"/>
      <c r="AH173" s="36"/>
      <c r="AI173" s="36"/>
      <c r="AJ173" s="36"/>
      <c r="AK173" s="36"/>
      <c r="AL173" s="36"/>
    </row>
    <row r="174" spans="1:38" x14ac:dyDescent="0.2">
      <c r="A174" s="17"/>
      <c r="B174" s="16"/>
      <c r="C174" s="16"/>
      <c r="D174" s="40"/>
      <c r="E174" s="16"/>
      <c r="F174" s="16"/>
      <c r="G174" s="16"/>
      <c r="H174" s="16"/>
      <c r="I174" s="2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x14ac:dyDescent="0.2">
      <c r="A175" s="17"/>
      <c r="B175" s="16"/>
      <c r="C175" s="16"/>
      <c r="D175" s="40"/>
      <c r="E175" s="16"/>
      <c r="F175" s="16"/>
      <c r="G175" s="16"/>
      <c r="H175" s="16"/>
      <c r="I175" s="2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x14ac:dyDescent="0.2">
      <c r="A176" s="17"/>
      <c r="B176" s="16"/>
      <c r="C176" s="16"/>
      <c r="D176" s="40"/>
      <c r="E176" s="16"/>
      <c r="F176" s="16"/>
      <c r="G176" s="16"/>
      <c r="H176" s="16"/>
      <c r="I176" s="2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x14ac:dyDescent="0.2">
      <c r="A177" s="17"/>
      <c r="B177" s="16"/>
      <c r="C177" s="16"/>
      <c r="D177" s="40"/>
      <c r="E177" s="16"/>
      <c r="F177" s="16"/>
      <c r="G177" s="16"/>
      <c r="H177" s="16"/>
      <c r="I177" s="2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x14ac:dyDescent="0.2">
      <c r="A178" s="17"/>
      <c r="B178" s="16"/>
      <c r="C178" s="16"/>
      <c r="D178" s="40"/>
      <c r="E178" s="16"/>
      <c r="F178" s="16"/>
      <c r="G178" s="16"/>
      <c r="H178" s="16"/>
      <c r="I178" s="2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x14ac:dyDescent="0.2">
      <c r="A179" s="17"/>
      <c r="B179" s="16"/>
      <c r="C179" s="16"/>
      <c r="D179" s="40"/>
      <c r="E179" s="16"/>
      <c r="F179" s="16"/>
      <c r="G179" s="16"/>
      <c r="H179" s="16"/>
      <c r="I179" s="2"/>
      <c r="AD179" s="36"/>
      <c r="AE179" s="36"/>
      <c r="AF179" s="36"/>
      <c r="AG179" s="36"/>
      <c r="AH179" s="36"/>
      <c r="AI179" s="36"/>
      <c r="AJ179" s="36"/>
      <c r="AK179" s="36"/>
      <c r="AL179" s="36"/>
    </row>
    <row r="180" spans="1:38" x14ac:dyDescent="0.2">
      <c r="A180" s="17"/>
      <c r="B180" s="16"/>
      <c r="C180" s="16"/>
      <c r="D180" s="40"/>
      <c r="E180" s="16"/>
      <c r="F180" s="16"/>
      <c r="G180" s="16"/>
      <c r="H180" s="16"/>
      <c r="I180" s="2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x14ac:dyDescent="0.2">
      <c r="A181" s="17"/>
      <c r="B181" s="16"/>
      <c r="C181" s="16"/>
      <c r="D181" s="40"/>
      <c r="E181" s="16"/>
      <c r="F181" s="16"/>
      <c r="G181" s="16"/>
      <c r="H181" s="16"/>
      <c r="I181" s="2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x14ac:dyDescent="0.2">
      <c r="A182" s="17"/>
      <c r="B182" s="16"/>
      <c r="C182" s="16"/>
      <c r="D182" s="40"/>
      <c r="E182" s="16"/>
      <c r="F182" s="16"/>
      <c r="G182" s="16"/>
      <c r="H182" s="16"/>
      <c r="I182" s="2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x14ac:dyDescent="0.2">
      <c r="A183" s="17"/>
      <c r="B183" s="16"/>
      <c r="C183" s="16"/>
      <c r="D183" s="40"/>
      <c r="E183" s="16"/>
      <c r="F183" s="16"/>
      <c r="G183" s="16"/>
      <c r="H183" s="16"/>
      <c r="I183" s="2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x14ac:dyDescent="0.2">
      <c r="A184" s="17"/>
      <c r="B184" s="16"/>
      <c r="C184" s="16"/>
      <c r="D184" s="40"/>
      <c r="E184" s="16"/>
      <c r="F184" s="16"/>
      <c r="G184" s="16"/>
      <c r="H184" s="16"/>
      <c r="I184" s="2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x14ac:dyDescent="0.2">
      <c r="A185" s="17"/>
      <c r="B185" s="16"/>
      <c r="C185" s="16"/>
      <c r="D185" s="40"/>
      <c r="E185" s="16"/>
      <c r="F185" s="16"/>
      <c r="G185" s="16"/>
      <c r="H185" s="16"/>
      <c r="I185" s="2"/>
      <c r="AD185" s="36"/>
      <c r="AE185" s="36"/>
      <c r="AF185" s="36"/>
      <c r="AG185" s="36"/>
      <c r="AH185" s="36"/>
      <c r="AI185" s="36"/>
      <c r="AJ185" s="36"/>
      <c r="AK185" s="36"/>
      <c r="AL185" s="36"/>
    </row>
    <row r="186" spans="1:38" hidden="1" x14ac:dyDescent="0.2">
      <c r="A186" s="17"/>
      <c r="B186" s="16"/>
      <c r="C186" s="16"/>
      <c r="D186" s="40"/>
      <c r="E186" s="16"/>
      <c r="F186" s="16"/>
      <c r="G186" s="16"/>
      <c r="H186" s="41"/>
      <c r="I186" s="2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hidden="1" x14ac:dyDescent="0.2">
      <c r="A187" s="17"/>
      <c r="B187" s="16"/>
      <c r="C187" s="16"/>
      <c r="D187" s="40"/>
      <c r="E187" s="16"/>
      <c r="F187" s="16"/>
      <c r="G187" s="16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hidden="1" x14ac:dyDescent="0.2">
      <c r="A188" s="17"/>
      <c r="B188" s="16"/>
      <c r="C188" s="16"/>
      <c r="D188" s="40"/>
      <c r="E188" s="16"/>
      <c r="F188" s="16"/>
      <c r="G188" s="16"/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hidden="1" x14ac:dyDescent="0.2">
      <c r="B189" s="16"/>
      <c r="C189" s="16"/>
      <c r="D189" s="40"/>
      <c r="E189" s="16"/>
      <c r="F189" s="16"/>
      <c r="G189" s="16"/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hidden="1" x14ac:dyDescent="0.2">
      <c r="B190" s="16"/>
      <c r="C190" s="16"/>
      <c r="D190" s="40"/>
      <c r="E190" s="16"/>
      <c r="F190" s="16"/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hidden="1" x14ac:dyDescent="0.2">
      <c r="B191" s="16"/>
      <c r="C191" s="16"/>
      <c r="D191" s="16"/>
      <c r="E191" s="16"/>
      <c r="F191" s="16"/>
      <c r="AD191" s="36"/>
      <c r="AE191" s="36"/>
      <c r="AF191" s="36"/>
      <c r="AG191" s="36"/>
      <c r="AH191" s="36"/>
      <c r="AI191" s="36"/>
      <c r="AJ191" s="36"/>
      <c r="AK191" s="36"/>
      <c r="AL191" s="36"/>
    </row>
    <row r="192" spans="1:38" hidden="1" x14ac:dyDescent="0.2"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30:38" hidden="1" x14ac:dyDescent="0.2"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30:38" hidden="1" x14ac:dyDescent="0.2"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30:38" hidden="1" x14ac:dyDescent="0.2"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30:38" hidden="1" x14ac:dyDescent="0.2">
      <c r="AD196" s="36"/>
      <c r="AE196" s="36"/>
      <c r="AF196" s="36"/>
      <c r="AG196" s="36"/>
      <c r="AH196" s="36"/>
      <c r="AI196" s="36"/>
      <c r="AJ196" s="36"/>
      <c r="AK196" s="36"/>
      <c r="AL196" s="36"/>
    </row>
    <row r="197" spans="30:38" hidden="1" x14ac:dyDescent="0.2">
      <c r="AD197" s="36"/>
      <c r="AE197" s="36"/>
      <c r="AF197" s="36"/>
      <c r="AG197" s="36"/>
      <c r="AH197" s="36"/>
      <c r="AI197" s="36"/>
      <c r="AJ197" s="36"/>
      <c r="AK197" s="36"/>
      <c r="AL197" s="36"/>
    </row>
    <row r="198" spans="30:38" hidden="1" x14ac:dyDescent="0.2">
      <c r="AD198" s="36"/>
      <c r="AE198" s="36"/>
      <c r="AF198" s="36"/>
      <c r="AG198" s="36"/>
      <c r="AH198" s="36"/>
      <c r="AI198" s="36"/>
      <c r="AJ198" s="36"/>
      <c r="AK198" s="36"/>
      <c r="AL198" s="36"/>
    </row>
    <row r="199" spans="30:38" hidden="1" x14ac:dyDescent="0.2">
      <c r="AD199" s="36"/>
      <c r="AE199" s="36"/>
      <c r="AF199" s="36"/>
      <c r="AG199" s="36"/>
      <c r="AH199" s="36"/>
      <c r="AI199" s="36"/>
      <c r="AJ199" s="36"/>
      <c r="AK199" s="36"/>
      <c r="AL199" s="36"/>
    </row>
    <row r="200" spans="30:38" hidden="1" x14ac:dyDescent="0.2">
      <c r="AD200" s="36"/>
      <c r="AE200" s="36"/>
      <c r="AF200" s="36"/>
      <c r="AG200" s="36"/>
      <c r="AH200" s="36"/>
      <c r="AI200" s="36"/>
      <c r="AJ200" s="36"/>
      <c r="AK200" s="36"/>
      <c r="AL200" s="36"/>
    </row>
    <row r="201" spans="30:38" hidden="1" x14ac:dyDescent="0.2">
      <c r="AD201" s="36"/>
      <c r="AE201" s="36"/>
      <c r="AF201" s="36"/>
      <c r="AG201" s="36"/>
      <c r="AH201" s="36"/>
      <c r="AI201" s="36"/>
      <c r="AJ201" s="36"/>
      <c r="AK201" s="36"/>
      <c r="AL201" s="36"/>
    </row>
    <row r="202" spans="30:38" hidden="1" x14ac:dyDescent="0.2">
      <c r="AD202" s="36"/>
      <c r="AE202" s="36"/>
      <c r="AF202" s="36"/>
      <c r="AG202" s="36"/>
      <c r="AH202" s="36"/>
      <c r="AI202" s="36"/>
      <c r="AJ202" s="36"/>
      <c r="AK202" s="36"/>
      <c r="AL202" s="36"/>
    </row>
    <row r="203" spans="30:38" hidden="1" x14ac:dyDescent="0.2">
      <c r="AD203" s="36"/>
      <c r="AE203" s="36"/>
      <c r="AF203" s="36"/>
      <c r="AG203" s="36"/>
      <c r="AH203" s="36"/>
      <c r="AI203" s="36"/>
      <c r="AJ203" s="36"/>
      <c r="AK203" s="36"/>
      <c r="AL203" s="36"/>
    </row>
    <row r="204" spans="30:38" hidden="1" x14ac:dyDescent="0.2">
      <c r="AD204" s="36"/>
      <c r="AE204" s="36"/>
      <c r="AF204" s="36"/>
      <c r="AG204" s="36"/>
      <c r="AH204" s="36"/>
      <c r="AI204" s="36"/>
      <c r="AJ204" s="36"/>
      <c r="AK204" s="36"/>
      <c r="AL204" s="36"/>
    </row>
    <row r="205" spans="30:38" hidden="1" x14ac:dyDescent="0.2">
      <c r="AD205" s="36"/>
      <c r="AE205" s="36"/>
      <c r="AF205" s="36"/>
      <c r="AG205" s="36"/>
      <c r="AH205" s="36"/>
      <c r="AI205" s="36"/>
      <c r="AJ205" s="36"/>
      <c r="AK205" s="36"/>
      <c r="AL205" s="36"/>
    </row>
    <row r="206" spans="30:38" hidden="1" x14ac:dyDescent="0.2">
      <c r="AD206" s="36"/>
      <c r="AE206" s="36"/>
      <c r="AF206" s="36"/>
      <c r="AG206" s="36"/>
      <c r="AH206" s="36"/>
      <c r="AI206" s="36"/>
      <c r="AJ206" s="36"/>
      <c r="AK206" s="36"/>
      <c r="AL206" s="36"/>
    </row>
    <row r="207" spans="30:38" hidden="1" x14ac:dyDescent="0.2">
      <c r="AD207" s="36"/>
      <c r="AE207" s="36"/>
      <c r="AF207" s="36"/>
      <c r="AG207" s="36"/>
      <c r="AH207" s="36"/>
      <c r="AI207" s="36"/>
      <c r="AJ207" s="36"/>
      <c r="AK207" s="36"/>
      <c r="AL207" s="36"/>
    </row>
    <row r="208" spans="30:38" hidden="1" x14ac:dyDescent="0.2">
      <c r="AD208" s="36"/>
      <c r="AE208" s="36"/>
      <c r="AF208" s="36"/>
      <c r="AG208" s="36"/>
      <c r="AH208" s="36"/>
      <c r="AI208" s="36"/>
      <c r="AJ208" s="36"/>
      <c r="AK208" s="36"/>
      <c r="AL208" s="36"/>
    </row>
    <row r="209" spans="30:38" hidden="1" x14ac:dyDescent="0.2">
      <c r="AD209" s="36"/>
      <c r="AE209" s="36"/>
      <c r="AF209" s="36"/>
      <c r="AG209" s="36"/>
      <c r="AH209" s="36"/>
      <c r="AI209" s="36"/>
      <c r="AJ209" s="36"/>
      <c r="AK209" s="36"/>
      <c r="AL209" s="36"/>
    </row>
    <row r="210" spans="30:38" hidden="1" x14ac:dyDescent="0.2">
      <c r="AD210" s="36"/>
      <c r="AE210" s="36"/>
      <c r="AF210" s="36"/>
      <c r="AG210" s="36"/>
      <c r="AH210" s="36"/>
      <c r="AI210" s="36"/>
      <c r="AJ210" s="36"/>
      <c r="AK210" s="36"/>
      <c r="AL210" s="36"/>
    </row>
    <row r="211" spans="30:38" hidden="1" x14ac:dyDescent="0.2">
      <c r="AD211" s="36"/>
      <c r="AE211" s="36"/>
      <c r="AF211" s="36"/>
      <c r="AG211" s="36"/>
      <c r="AH211" s="36"/>
      <c r="AI211" s="36"/>
      <c r="AJ211" s="36"/>
      <c r="AK211" s="36"/>
      <c r="AL211" s="36"/>
    </row>
    <row r="212" spans="30:38" hidden="1" x14ac:dyDescent="0.2">
      <c r="AD212" s="36"/>
      <c r="AE212" s="36"/>
      <c r="AF212" s="36"/>
      <c r="AG212" s="36"/>
      <c r="AH212" s="36"/>
      <c r="AI212" s="36"/>
      <c r="AJ212" s="36"/>
      <c r="AK212" s="36"/>
      <c r="AL212" s="36"/>
    </row>
    <row r="213" spans="30:38" hidden="1" x14ac:dyDescent="0.2">
      <c r="AD213" s="36"/>
      <c r="AE213" s="36"/>
      <c r="AF213" s="36"/>
      <c r="AG213" s="36"/>
      <c r="AH213" s="36"/>
      <c r="AI213" s="36"/>
      <c r="AJ213" s="36"/>
      <c r="AK213" s="36"/>
      <c r="AL213" s="36"/>
    </row>
    <row r="214" spans="30:38" hidden="1" x14ac:dyDescent="0.2">
      <c r="AD214" s="36"/>
      <c r="AE214" s="36"/>
      <c r="AF214" s="36"/>
      <c r="AG214" s="36"/>
      <c r="AH214" s="36"/>
      <c r="AI214" s="36"/>
      <c r="AJ214" s="36"/>
      <c r="AK214" s="36"/>
      <c r="AL214" s="36"/>
    </row>
    <row r="215" spans="30:38" hidden="1" x14ac:dyDescent="0.2">
      <c r="AD215" s="36"/>
      <c r="AE215" s="36"/>
      <c r="AF215" s="36"/>
      <c r="AG215" s="36"/>
      <c r="AH215" s="36"/>
      <c r="AI215" s="36"/>
      <c r="AJ215" s="36"/>
      <c r="AK215" s="36"/>
      <c r="AL215" s="36"/>
    </row>
    <row r="216" spans="30:38" hidden="1" x14ac:dyDescent="0.2">
      <c r="AD216" s="36"/>
      <c r="AE216" s="36"/>
      <c r="AF216" s="36"/>
      <c r="AG216" s="36"/>
      <c r="AH216" s="36"/>
      <c r="AI216" s="36"/>
      <c r="AJ216" s="36"/>
      <c r="AK216" s="36"/>
      <c r="AL216" s="36"/>
    </row>
    <row r="217" spans="30:38" hidden="1" x14ac:dyDescent="0.2">
      <c r="AD217" s="36"/>
      <c r="AE217" s="36"/>
      <c r="AF217" s="36"/>
      <c r="AG217" s="36"/>
      <c r="AH217" s="36"/>
      <c r="AI217" s="36"/>
      <c r="AJ217" s="36"/>
      <c r="AK217" s="36"/>
      <c r="AL217" s="36"/>
    </row>
    <row r="218" spans="30:38" hidden="1" x14ac:dyDescent="0.2">
      <c r="AD218" s="36"/>
      <c r="AE218" s="36"/>
      <c r="AF218" s="36"/>
      <c r="AG218" s="36"/>
      <c r="AH218" s="36"/>
      <c r="AI218" s="36"/>
      <c r="AJ218" s="36"/>
      <c r="AK218" s="36"/>
      <c r="AL218" s="36"/>
    </row>
    <row r="219" spans="30:38" hidden="1" x14ac:dyDescent="0.2">
      <c r="AD219" s="36"/>
      <c r="AE219" s="36"/>
      <c r="AF219" s="36"/>
      <c r="AG219" s="36"/>
      <c r="AH219" s="36"/>
      <c r="AI219" s="36"/>
      <c r="AJ219" s="36"/>
      <c r="AK219" s="36"/>
      <c r="AL219" s="36"/>
    </row>
    <row r="220" spans="30:38" hidden="1" x14ac:dyDescent="0.2">
      <c r="AD220" s="36"/>
      <c r="AE220" s="36"/>
      <c r="AF220" s="36"/>
      <c r="AG220" s="36"/>
      <c r="AH220" s="36"/>
      <c r="AI220" s="36"/>
      <c r="AJ220" s="36"/>
      <c r="AK220" s="36"/>
      <c r="AL220" s="36"/>
    </row>
    <row r="221" spans="30:38" hidden="1" x14ac:dyDescent="0.2">
      <c r="AD221" s="36"/>
      <c r="AE221" s="36"/>
      <c r="AF221" s="36"/>
      <c r="AG221" s="36"/>
      <c r="AH221" s="36"/>
      <c r="AI221" s="36"/>
      <c r="AJ221" s="36"/>
      <c r="AK221" s="36"/>
      <c r="AL221" s="36"/>
    </row>
    <row r="222" spans="30:38" hidden="1" x14ac:dyDescent="0.2">
      <c r="AD222" s="36"/>
      <c r="AE222" s="36"/>
      <c r="AF222" s="36"/>
      <c r="AG222" s="36"/>
      <c r="AH222" s="36"/>
      <c r="AI222" s="36"/>
      <c r="AJ222" s="36"/>
      <c r="AK222" s="36"/>
      <c r="AL222" s="36"/>
    </row>
    <row r="223" spans="30:38" hidden="1" x14ac:dyDescent="0.2">
      <c r="AD223" s="36"/>
      <c r="AE223" s="36"/>
      <c r="AF223" s="36"/>
      <c r="AG223" s="36"/>
      <c r="AH223" s="36"/>
      <c r="AI223" s="36"/>
      <c r="AJ223" s="36"/>
      <c r="AK223" s="36"/>
      <c r="AL223" s="36"/>
    </row>
    <row r="224" spans="30:38" hidden="1" x14ac:dyDescent="0.2">
      <c r="AD224" s="36"/>
      <c r="AE224" s="36"/>
      <c r="AF224" s="36"/>
      <c r="AG224" s="36"/>
      <c r="AH224" s="36"/>
      <c r="AI224" s="36"/>
      <c r="AJ224" s="36"/>
      <c r="AK224" s="36"/>
      <c r="AL224" s="36"/>
    </row>
    <row r="225" spans="30:38" hidden="1" x14ac:dyDescent="0.2">
      <c r="AD225" s="36"/>
      <c r="AE225" s="36"/>
      <c r="AF225" s="36"/>
      <c r="AG225" s="36"/>
      <c r="AH225" s="36"/>
      <c r="AI225" s="36"/>
      <c r="AJ225" s="36"/>
      <c r="AK225" s="36"/>
      <c r="AL225" s="36"/>
    </row>
    <row r="226" spans="30:38" hidden="1" x14ac:dyDescent="0.2">
      <c r="AD226" s="36"/>
      <c r="AE226" s="36"/>
      <c r="AF226" s="36"/>
      <c r="AG226" s="36"/>
      <c r="AH226" s="36"/>
      <c r="AI226" s="36"/>
      <c r="AJ226" s="36"/>
      <c r="AK226" s="36"/>
      <c r="AL226" s="36"/>
    </row>
    <row r="227" spans="30:38" hidden="1" x14ac:dyDescent="0.2">
      <c r="AD227" s="36"/>
      <c r="AE227" s="36"/>
      <c r="AF227" s="36"/>
      <c r="AG227" s="36"/>
      <c r="AH227" s="36"/>
      <c r="AI227" s="36"/>
      <c r="AJ227" s="36"/>
      <c r="AK227" s="36"/>
      <c r="AL227" s="36"/>
    </row>
    <row r="228" spans="30:38" hidden="1" x14ac:dyDescent="0.2">
      <c r="AD228" s="36"/>
      <c r="AE228" s="36"/>
      <c r="AF228" s="36"/>
      <c r="AG228" s="36"/>
      <c r="AH228" s="36"/>
      <c r="AI228" s="36"/>
      <c r="AJ228" s="36"/>
      <c r="AK228" s="36"/>
      <c r="AL228" s="36"/>
    </row>
    <row r="229" spans="30:38" hidden="1" x14ac:dyDescent="0.2">
      <c r="AD229" s="36"/>
      <c r="AE229" s="36"/>
      <c r="AF229" s="36"/>
      <c r="AG229" s="36"/>
      <c r="AH229" s="36"/>
      <c r="AI229" s="36"/>
      <c r="AJ229" s="36"/>
      <c r="AK229" s="36"/>
      <c r="AL229" s="36"/>
    </row>
    <row r="230" spans="30:38" hidden="1" x14ac:dyDescent="0.2">
      <c r="AD230" s="36"/>
      <c r="AE230" s="36"/>
      <c r="AF230" s="36"/>
      <c r="AG230" s="36"/>
      <c r="AH230" s="36"/>
      <c r="AI230" s="36"/>
      <c r="AJ230" s="36"/>
      <c r="AK230" s="36"/>
      <c r="AL230" s="36"/>
    </row>
    <row r="231" spans="30:38" hidden="1" x14ac:dyDescent="0.2">
      <c r="AD231" s="36"/>
      <c r="AE231" s="36"/>
      <c r="AF231" s="36"/>
      <c r="AG231" s="36"/>
      <c r="AH231" s="36"/>
      <c r="AI231" s="36"/>
      <c r="AJ231" s="36"/>
      <c r="AK231" s="36"/>
      <c r="AL231" s="36"/>
    </row>
    <row r="232" spans="30:38" hidden="1" x14ac:dyDescent="0.2">
      <c r="AD232" s="36"/>
      <c r="AE232" s="36"/>
      <c r="AF232" s="36"/>
      <c r="AG232" s="36"/>
      <c r="AH232" s="36"/>
      <c r="AI232" s="36"/>
      <c r="AJ232" s="36"/>
      <c r="AK232" s="36"/>
      <c r="AL232" s="36"/>
    </row>
    <row r="233" spans="30:38" hidden="1" x14ac:dyDescent="0.2">
      <c r="AD233" s="36"/>
      <c r="AE233" s="36"/>
      <c r="AF233" s="36"/>
      <c r="AG233" s="36"/>
      <c r="AH233" s="36"/>
      <c r="AI233" s="36"/>
      <c r="AJ233" s="36"/>
      <c r="AK233" s="36"/>
      <c r="AL233" s="36"/>
    </row>
    <row r="234" spans="30:38" hidden="1" x14ac:dyDescent="0.2">
      <c r="AD234" s="36"/>
      <c r="AE234" s="36"/>
      <c r="AF234" s="36"/>
      <c r="AG234" s="36"/>
      <c r="AH234" s="36"/>
      <c r="AI234" s="36"/>
      <c r="AJ234" s="36"/>
      <c r="AK234" s="36"/>
      <c r="AL234" s="36"/>
    </row>
    <row r="235" spans="30:38" hidden="1" x14ac:dyDescent="0.2">
      <c r="AD235" s="36"/>
      <c r="AE235" s="36"/>
      <c r="AF235" s="36"/>
      <c r="AG235" s="36"/>
      <c r="AH235" s="36"/>
      <c r="AI235" s="36"/>
      <c r="AJ235" s="36"/>
      <c r="AK235" s="36"/>
      <c r="AL235" s="36"/>
    </row>
    <row r="236" spans="30:38" hidden="1" x14ac:dyDescent="0.2">
      <c r="AD236" s="36"/>
      <c r="AE236" s="36"/>
      <c r="AF236" s="36"/>
      <c r="AG236" s="36"/>
      <c r="AH236" s="36"/>
      <c r="AI236" s="36"/>
      <c r="AJ236" s="36"/>
      <c r="AK236" s="36"/>
      <c r="AL236" s="36"/>
    </row>
    <row r="237" spans="30:38" hidden="1" x14ac:dyDescent="0.2">
      <c r="AD237" s="36"/>
      <c r="AE237" s="36"/>
      <c r="AF237" s="36"/>
      <c r="AG237" s="36"/>
      <c r="AH237" s="36"/>
      <c r="AI237" s="36"/>
      <c r="AJ237" s="36"/>
      <c r="AK237" s="36"/>
      <c r="AL237" s="36"/>
    </row>
    <row r="238" spans="30:38" hidden="1" x14ac:dyDescent="0.2">
      <c r="AD238" s="36"/>
      <c r="AE238" s="36"/>
      <c r="AF238" s="36"/>
      <c r="AG238" s="36"/>
      <c r="AH238" s="36"/>
      <c r="AI238" s="36"/>
      <c r="AJ238" s="36"/>
      <c r="AK238" s="36"/>
      <c r="AL238" s="36"/>
    </row>
    <row r="239" spans="30:38" hidden="1" x14ac:dyDescent="0.2">
      <c r="AD239" s="36"/>
      <c r="AE239" s="36"/>
      <c r="AF239" s="36"/>
      <c r="AG239" s="36"/>
      <c r="AH239" s="36"/>
      <c r="AI239" s="36"/>
      <c r="AJ239" s="36"/>
      <c r="AK239" s="36"/>
      <c r="AL239" s="36"/>
    </row>
    <row r="240" spans="30:38" hidden="1" x14ac:dyDescent="0.2">
      <c r="AD240" s="36"/>
      <c r="AE240" s="36"/>
      <c r="AF240" s="36"/>
      <c r="AG240" s="36"/>
      <c r="AH240" s="36"/>
      <c r="AI240" s="36"/>
      <c r="AJ240" s="36"/>
      <c r="AK240" s="36"/>
      <c r="AL240" s="36"/>
    </row>
    <row r="241" spans="30:38" hidden="1" x14ac:dyDescent="0.2">
      <c r="AD241" s="36"/>
      <c r="AE241" s="36"/>
      <c r="AF241" s="36"/>
      <c r="AG241" s="36"/>
      <c r="AH241" s="36"/>
      <c r="AI241" s="36"/>
      <c r="AJ241" s="36"/>
      <c r="AK241" s="36"/>
      <c r="AL241" s="36"/>
    </row>
    <row r="242" spans="30:38" hidden="1" x14ac:dyDescent="0.2">
      <c r="AD242" s="36"/>
      <c r="AE242" s="36"/>
      <c r="AF242" s="36"/>
      <c r="AG242" s="36"/>
      <c r="AH242" s="36"/>
      <c r="AI242" s="36"/>
      <c r="AJ242" s="36"/>
      <c r="AK242" s="36"/>
      <c r="AL242" s="36"/>
    </row>
    <row r="243" spans="30:38" hidden="1" x14ac:dyDescent="0.2">
      <c r="AD243" s="36"/>
      <c r="AE243" s="36"/>
      <c r="AF243" s="36"/>
      <c r="AG243" s="36"/>
      <c r="AH243" s="36"/>
      <c r="AI243" s="36"/>
      <c r="AJ243" s="36"/>
      <c r="AK243" s="36"/>
      <c r="AL243" s="36"/>
    </row>
    <row r="244" spans="30:38" hidden="1" x14ac:dyDescent="0.2">
      <c r="AD244" s="36"/>
      <c r="AE244" s="36"/>
      <c r="AF244" s="36"/>
      <c r="AG244" s="36"/>
      <c r="AH244" s="36"/>
      <c r="AI244" s="36"/>
      <c r="AJ244" s="36"/>
      <c r="AK244" s="36"/>
      <c r="AL244" s="36"/>
    </row>
    <row r="245" spans="30:38" hidden="1" x14ac:dyDescent="0.2">
      <c r="AD245" s="36"/>
      <c r="AE245" s="36"/>
      <c r="AF245" s="36"/>
      <c r="AG245" s="36"/>
      <c r="AH245" s="36"/>
      <c r="AI245" s="36"/>
      <c r="AJ245" s="36"/>
      <c r="AK245" s="36"/>
      <c r="AL245" s="36"/>
    </row>
    <row r="246" spans="30:38" hidden="1" x14ac:dyDescent="0.2">
      <c r="AD246" s="36"/>
      <c r="AE246" s="36"/>
      <c r="AF246" s="36"/>
      <c r="AG246" s="36"/>
      <c r="AH246" s="36"/>
      <c r="AI246" s="36"/>
      <c r="AJ246" s="36"/>
      <c r="AK246" s="36"/>
      <c r="AL246" s="36"/>
    </row>
    <row r="247" spans="30:38" hidden="1" x14ac:dyDescent="0.2">
      <c r="AD247" s="36"/>
      <c r="AE247" s="36"/>
      <c r="AF247" s="36"/>
      <c r="AG247" s="36"/>
      <c r="AH247" s="36"/>
      <c r="AI247" s="36"/>
      <c r="AJ247" s="36"/>
      <c r="AK247" s="36"/>
      <c r="AL247" s="36"/>
    </row>
    <row r="248" spans="30:38" hidden="1" x14ac:dyDescent="0.2">
      <c r="AD248" s="36"/>
      <c r="AE248" s="36"/>
      <c r="AF248" s="36"/>
      <c r="AG248" s="36"/>
      <c r="AH248" s="36"/>
      <c r="AI248" s="36"/>
      <c r="AJ248" s="36"/>
      <c r="AK248" s="36"/>
      <c r="AL248" s="36"/>
    </row>
    <row r="249" spans="30:38" hidden="1" x14ac:dyDescent="0.2">
      <c r="AD249" s="36"/>
      <c r="AE249" s="36"/>
      <c r="AF249" s="36"/>
      <c r="AG249" s="36"/>
      <c r="AH249" s="36"/>
      <c r="AI249" s="36"/>
      <c r="AJ249" s="36"/>
      <c r="AK249" s="36"/>
      <c r="AL249" s="36"/>
    </row>
    <row r="250" spans="30:38" hidden="1" x14ac:dyDescent="0.2">
      <c r="AD250" s="36"/>
      <c r="AE250" s="36"/>
      <c r="AF250" s="36"/>
      <c r="AG250" s="36"/>
      <c r="AH250" s="36"/>
      <c r="AI250" s="36"/>
      <c r="AJ250" s="36"/>
      <c r="AK250" s="36"/>
      <c r="AL250" s="36"/>
    </row>
    <row r="251" spans="30:38" hidden="1" x14ac:dyDescent="0.2">
      <c r="AD251" s="36"/>
      <c r="AE251" s="36"/>
      <c r="AF251" s="36"/>
      <c r="AG251" s="36"/>
      <c r="AH251" s="36"/>
      <c r="AI251" s="36"/>
      <c r="AJ251" s="36"/>
      <c r="AK251" s="36"/>
      <c r="AL251" s="36"/>
    </row>
    <row r="252" spans="30:38" hidden="1" x14ac:dyDescent="0.2">
      <c r="AD252" s="36"/>
      <c r="AE252" s="36"/>
      <c r="AF252" s="36"/>
      <c r="AG252" s="36"/>
      <c r="AH252" s="36"/>
      <c r="AI252" s="36"/>
      <c r="AJ252" s="36"/>
      <c r="AK252" s="36"/>
      <c r="AL252" s="36"/>
    </row>
    <row r="253" spans="30:38" hidden="1" x14ac:dyDescent="0.2">
      <c r="AD253" s="36"/>
      <c r="AE253" s="36"/>
      <c r="AF253" s="36"/>
      <c r="AG253" s="36"/>
      <c r="AH253" s="36"/>
      <c r="AI253" s="36"/>
      <c r="AJ253" s="36"/>
      <c r="AK253" s="36"/>
      <c r="AL253" s="36"/>
    </row>
    <row r="254" spans="30:38" hidden="1" x14ac:dyDescent="0.2">
      <c r="AD254" s="36"/>
      <c r="AE254" s="36"/>
      <c r="AF254" s="36"/>
      <c r="AG254" s="36"/>
      <c r="AH254" s="36"/>
      <c r="AI254" s="36"/>
      <c r="AJ254" s="36"/>
      <c r="AK254" s="36"/>
      <c r="AL254" s="36"/>
    </row>
    <row r="255" spans="30:38" hidden="1" x14ac:dyDescent="0.2">
      <c r="AD255" s="36"/>
      <c r="AE255" s="36"/>
      <c r="AF255" s="36"/>
      <c r="AG255" s="36"/>
      <c r="AH255" s="36"/>
      <c r="AI255" s="36"/>
      <c r="AJ255" s="36"/>
      <c r="AK255" s="36"/>
      <c r="AL255" s="36"/>
    </row>
    <row r="256" spans="30:38" hidden="1" x14ac:dyDescent="0.2">
      <c r="AD256" s="36"/>
      <c r="AE256" s="36"/>
      <c r="AF256" s="36"/>
      <c r="AG256" s="36"/>
      <c r="AH256" s="36"/>
      <c r="AI256" s="36"/>
      <c r="AJ256" s="36"/>
      <c r="AK256" s="36"/>
      <c r="AL256" s="36"/>
    </row>
    <row r="257" spans="30:38" hidden="1" x14ac:dyDescent="0.2">
      <c r="AD257" s="36"/>
      <c r="AE257" s="36"/>
      <c r="AF257" s="36"/>
      <c r="AG257" s="36"/>
      <c r="AH257" s="36"/>
      <c r="AI257" s="36"/>
      <c r="AJ257" s="36"/>
      <c r="AK257" s="36"/>
      <c r="AL257" s="36"/>
    </row>
    <row r="258" spans="30:38" hidden="1" x14ac:dyDescent="0.2">
      <c r="AD258" s="36"/>
      <c r="AE258" s="36"/>
      <c r="AF258" s="36"/>
      <c r="AG258" s="36"/>
      <c r="AH258" s="36"/>
      <c r="AI258" s="36"/>
      <c r="AJ258" s="36"/>
      <c r="AK258" s="36"/>
      <c r="AL258" s="36"/>
    </row>
    <row r="259" spans="30:38" hidden="1" x14ac:dyDescent="0.2">
      <c r="AD259" s="36"/>
      <c r="AE259" s="36"/>
      <c r="AF259" s="36"/>
      <c r="AG259" s="36"/>
      <c r="AH259" s="36"/>
      <c r="AI259" s="36"/>
      <c r="AJ259" s="36"/>
      <c r="AK259" s="36"/>
      <c r="AL259" s="36"/>
    </row>
    <row r="260" spans="30:38" hidden="1" x14ac:dyDescent="0.2">
      <c r="AD260" s="36"/>
      <c r="AE260" s="36"/>
      <c r="AF260" s="36"/>
      <c r="AG260" s="36"/>
      <c r="AH260" s="36"/>
      <c r="AI260" s="36"/>
      <c r="AJ260" s="36"/>
      <c r="AK260" s="36"/>
      <c r="AL260" s="36"/>
    </row>
    <row r="261" spans="30:38" hidden="1" x14ac:dyDescent="0.2">
      <c r="AD261" s="36"/>
      <c r="AE261" s="36"/>
      <c r="AF261" s="36"/>
      <c r="AG261" s="36"/>
      <c r="AH261" s="36"/>
      <c r="AI261" s="36"/>
      <c r="AJ261" s="36"/>
      <c r="AK261" s="36"/>
      <c r="AL261" s="36"/>
    </row>
    <row r="262" spans="30:38" hidden="1" x14ac:dyDescent="0.2">
      <c r="AD262" s="36"/>
      <c r="AE262" s="36"/>
      <c r="AF262" s="36"/>
      <c r="AG262" s="36"/>
      <c r="AH262" s="36"/>
      <c r="AI262" s="36"/>
      <c r="AJ262" s="36"/>
      <c r="AK262" s="36"/>
      <c r="AL262" s="36"/>
    </row>
    <row r="263" spans="30:38" hidden="1" x14ac:dyDescent="0.2">
      <c r="AD263" s="36"/>
      <c r="AE263" s="36"/>
      <c r="AF263" s="36"/>
      <c r="AG263" s="36"/>
      <c r="AH263" s="36"/>
      <c r="AI263" s="36"/>
      <c r="AJ263" s="36"/>
      <c r="AK263" s="36"/>
      <c r="AL263" s="36"/>
    </row>
    <row r="264" spans="30:38" hidden="1" x14ac:dyDescent="0.2">
      <c r="AD264" s="36"/>
      <c r="AE264" s="36"/>
      <c r="AF264" s="36"/>
      <c r="AG264" s="36"/>
      <c r="AH264" s="36"/>
      <c r="AI264" s="36"/>
      <c r="AJ264" s="36"/>
      <c r="AK264" s="36"/>
      <c r="AL264" s="36"/>
    </row>
    <row r="265" spans="30:38" hidden="1" x14ac:dyDescent="0.2">
      <c r="AD265" s="36"/>
      <c r="AE265" s="36"/>
      <c r="AF265" s="36"/>
      <c r="AG265" s="36"/>
      <c r="AH265" s="36"/>
      <c r="AI265" s="36"/>
      <c r="AJ265" s="36"/>
      <c r="AK265" s="36"/>
      <c r="AL265" s="36"/>
    </row>
    <row r="266" spans="30:38" hidden="1" x14ac:dyDescent="0.2">
      <c r="AD266" s="36"/>
      <c r="AE266" s="36"/>
      <c r="AF266" s="36"/>
      <c r="AG266" s="36"/>
      <c r="AH266" s="36"/>
      <c r="AI266" s="36"/>
      <c r="AJ266" s="36"/>
      <c r="AK266" s="36"/>
      <c r="AL266" s="36"/>
    </row>
    <row r="267" spans="30:38" hidden="1" x14ac:dyDescent="0.2">
      <c r="AD267" s="36"/>
      <c r="AE267" s="36"/>
      <c r="AF267" s="36"/>
      <c r="AG267" s="36"/>
      <c r="AH267" s="36"/>
      <c r="AI267" s="36"/>
      <c r="AJ267" s="36"/>
      <c r="AK267" s="36"/>
      <c r="AL267" s="36"/>
    </row>
    <row r="268" spans="30:38" hidden="1" x14ac:dyDescent="0.2">
      <c r="AD268" s="36"/>
      <c r="AE268" s="36"/>
      <c r="AF268" s="36"/>
      <c r="AG268" s="36"/>
      <c r="AH268" s="36"/>
      <c r="AI268" s="36"/>
      <c r="AJ268" s="36"/>
      <c r="AK268" s="36"/>
      <c r="AL268" s="36"/>
    </row>
    <row r="269" spans="30:38" hidden="1" x14ac:dyDescent="0.2">
      <c r="AD269" s="36"/>
      <c r="AE269" s="36"/>
      <c r="AF269" s="36"/>
      <c r="AG269" s="36"/>
      <c r="AH269" s="36"/>
      <c r="AI269" s="36"/>
      <c r="AJ269" s="36"/>
      <c r="AK269" s="36"/>
      <c r="AL269" s="36"/>
    </row>
    <row r="270" spans="30:38" hidden="1" x14ac:dyDescent="0.2">
      <c r="AD270" s="36"/>
      <c r="AE270" s="36"/>
      <c r="AF270" s="36"/>
      <c r="AG270" s="36"/>
      <c r="AH270" s="36"/>
      <c r="AI270" s="36"/>
      <c r="AJ270" s="36"/>
      <c r="AK270" s="36"/>
      <c r="AL270" s="36"/>
    </row>
    <row r="271" spans="30:38" hidden="1" x14ac:dyDescent="0.2">
      <c r="AD271" s="36"/>
      <c r="AE271" s="36"/>
      <c r="AF271" s="36"/>
      <c r="AG271" s="36"/>
      <c r="AH271" s="36"/>
      <c r="AI271" s="36"/>
      <c r="AJ271" s="36"/>
      <c r="AK271" s="36"/>
      <c r="AL271" s="36"/>
    </row>
    <row r="272" spans="30:38" hidden="1" x14ac:dyDescent="0.2">
      <c r="AD272" s="36"/>
      <c r="AE272" s="36"/>
      <c r="AF272" s="36"/>
      <c r="AG272" s="36"/>
      <c r="AH272" s="36"/>
      <c r="AI272" s="36"/>
      <c r="AJ272" s="36"/>
      <c r="AK272" s="36"/>
      <c r="AL272" s="36"/>
    </row>
    <row r="273" spans="30:38" hidden="1" x14ac:dyDescent="0.2">
      <c r="AD273" s="36"/>
      <c r="AE273" s="36"/>
      <c r="AF273" s="36"/>
      <c r="AG273" s="36"/>
      <c r="AH273" s="36"/>
      <c r="AI273" s="36"/>
      <c r="AJ273" s="36"/>
      <c r="AK273" s="36"/>
      <c r="AL273" s="36"/>
    </row>
    <row r="274" spans="30:38" hidden="1" x14ac:dyDescent="0.2">
      <c r="AD274" s="36"/>
      <c r="AE274" s="36"/>
      <c r="AF274" s="36"/>
      <c r="AG274" s="36"/>
      <c r="AH274" s="36"/>
      <c r="AI274" s="36"/>
      <c r="AJ274" s="36"/>
      <c r="AK274" s="36"/>
      <c r="AL274" s="36"/>
    </row>
    <row r="275" spans="30:38" hidden="1" x14ac:dyDescent="0.2">
      <c r="AD275" s="36"/>
      <c r="AE275" s="36"/>
      <c r="AF275" s="36"/>
      <c r="AG275" s="36"/>
      <c r="AH275" s="36"/>
      <c r="AI275" s="36"/>
      <c r="AJ275" s="36"/>
      <c r="AK275" s="36"/>
      <c r="AL275" s="36"/>
    </row>
    <row r="276" spans="30:38" hidden="1" x14ac:dyDescent="0.2">
      <c r="AD276" s="36"/>
      <c r="AE276" s="36"/>
      <c r="AF276" s="36"/>
      <c r="AG276" s="36"/>
      <c r="AH276" s="36"/>
      <c r="AI276" s="36"/>
      <c r="AJ276" s="36"/>
      <c r="AK276" s="36"/>
      <c r="AL276" s="36"/>
    </row>
    <row r="277" spans="30:38" hidden="1" x14ac:dyDescent="0.2">
      <c r="AD277" s="36"/>
      <c r="AE277" s="36"/>
      <c r="AF277" s="36"/>
      <c r="AG277" s="36"/>
      <c r="AH277" s="36"/>
      <c r="AI277" s="36"/>
      <c r="AJ277" s="36"/>
      <c r="AK277" s="36"/>
      <c r="AL277" s="36"/>
    </row>
    <row r="278" spans="30:38" hidden="1" x14ac:dyDescent="0.2"/>
    <row r="279" spans="30:38" hidden="1" x14ac:dyDescent="0.2"/>
    <row r="280" spans="30:38" hidden="1" x14ac:dyDescent="0.2"/>
    <row r="281" spans="30:38" hidden="1" x14ac:dyDescent="0.2"/>
    <row r="282" spans="30:38" hidden="1" x14ac:dyDescent="0.2"/>
    <row r="283" spans="30:38" hidden="1" x14ac:dyDescent="0.2"/>
    <row r="284" spans="30:38" hidden="1" x14ac:dyDescent="0.2"/>
    <row r="285" spans="30:38" hidden="1" x14ac:dyDescent="0.2"/>
    <row r="286" spans="30:38" hidden="1" x14ac:dyDescent="0.2"/>
    <row r="287" spans="30:38" hidden="1" x14ac:dyDescent="0.2"/>
    <row r="288" spans="30:3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</sheetData>
  <mergeCells count="2">
    <mergeCell ref="D5:E5"/>
    <mergeCell ref="F5:G5"/>
  </mergeCells>
  <phoneticPr fontId="22" type="noConversion"/>
  <hyperlinks>
    <hyperlink ref="B4" location="Indice!A1" display="&lt;&lt; VOLVER"/>
    <hyperlink ref="B168" location="Indice!A1" display="&lt;&lt; VOLVER"/>
  </hyperlinks>
  <pageMargins left="0.75" right="0.75" top="1" bottom="1" header="0" footer="0"/>
  <headerFooter alignWithMargins="0"/>
  <ignoredErrors>
    <ignoredError sqref="D22:G22 D164:G164" formulaRange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9"/>
  <sheetViews>
    <sheetView showGridLines="0" tabSelected="1" topLeftCell="A144" zoomScaleNormal="100" workbookViewId="0">
      <selection activeCell="G168" sqref="G168"/>
    </sheetView>
  </sheetViews>
  <sheetFormatPr baseColWidth="10" defaultColWidth="0" defaultRowHeight="12.75" zeroHeight="1" x14ac:dyDescent="0.2"/>
  <cols>
    <col min="1" max="1" width="21.140625" customWidth="1"/>
    <col min="2" max="2" width="15.85546875" customWidth="1"/>
    <col min="3" max="3" width="10.7109375" customWidth="1"/>
    <col min="4" max="5" width="13.28515625" customWidth="1"/>
    <col min="6" max="6" width="20.7109375" customWidth="1"/>
    <col min="7" max="7" width="25.28515625" customWidth="1"/>
    <col min="8" max="11" width="11.42578125" customWidth="1"/>
    <col min="12" max="16383" width="11.42578125" hidden="1"/>
    <col min="16384" max="16384" width="4.140625" hidden="1"/>
  </cols>
  <sheetData>
    <row r="1" spans="1:38" ht="30.75" customHeight="1" x14ac:dyDescent="0.2">
      <c r="A1" s="17"/>
      <c r="B1" s="17"/>
      <c r="C1" s="17"/>
      <c r="D1" s="17"/>
      <c r="E1" s="17"/>
      <c r="F1" s="17"/>
      <c r="G1" s="2"/>
      <c r="AD1" s="36"/>
      <c r="AE1" s="36"/>
      <c r="AF1" s="36"/>
      <c r="AG1" s="36"/>
      <c r="AH1" s="36"/>
      <c r="AI1" s="36"/>
      <c r="AJ1" s="36"/>
      <c r="AK1" s="36"/>
      <c r="AL1" s="36"/>
    </row>
    <row r="2" spans="1:38" ht="15" x14ac:dyDescent="0.25">
      <c r="A2" s="1"/>
      <c r="B2" s="59" t="s">
        <v>40</v>
      </c>
      <c r="C2" s="1"/>
      <c r="D2" s="38"/>
      <c r="E2" s="1"/>
      <c r="F2" s="1"/>
      <c r="G2" s="2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5" x14ac:dyDescent="0.25">
      <c r="A3" s="1"/>
      <c r="B3" s="59" t="s">
        <v>46</v>
      </c>
      <c r="C3" s="1"/>
      <c r="D3" s="38"/>
      <c r="E3" s="1"/>
      <c r="F3" s="1"/>
      <c r="G3" s="2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43.5" customHeight="1" thickBot="1" x14ac:dyDescent="0.25">
      <c r="A4" s="17"/>
      <c r="B4" s="45" t="s">
        <v>18</v>
      </c>
      <c r="C4" s="17"/>
      <c r="D4" s="17"/>
      <c r="E4" s="17"/>
      <c r="F4" s="17"/>
      <c r="G4" s="2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27" customHeight="1" thickBot="1" x14ac:dyDescent="0.25">
      <c r="A5" s="17"/>
      <c r="B5" s="269"/>
      <c r="C5" s="270"/>
      <c r="D5" s="344" t="s">
        <v>36</v>
      </c>
      <c r="E5" s="346"/>
      <c r="F5" s="17"/>
      <c r="G5" s="2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33" customHeight="1" thickBot="1" x14ac:dyDescent="0.25">
      <c r="A6" s="17"/>
      <c r="B6" s="251" t="s">
        <v>0</v>
      </c>
      <c r="C6" s="251" t="s">
        <v>1</v>
      </c>
      <c r="D6" s="272" t="s">
        <v>41</v>
      </c>
      <c r="E6" s="272" t="s">
        <v>42</v>
      </c>
      <c r="F6" s="18"/>
      <c r="G6" s="2"/>
      <c r="AD6" s="36"/>
      <c r="AE6" s="36"/>
      <c r="AF6" s="36"/>
      <c r="AG6" s="36"/>
      <c r="AH6" s="36"/>
      <c r="AI6" s="36"/>
      <c r="AJ6" s="36"/>
      <c r="AK6" s="36"/>
      <c r="AL6" s="36"/>
    </row>
    <row r="7" spans="1:38" x14ac:dyDescent="0.2">
      <c r="A7" s="44"/>
      <c r="B7" s="51">
        <v>2007</v>
      </c>
      <c r="C7" s="50"/>
      <c r="D7" s="150">
        <v>5904083.7952499986</v>
      </c>
      <c r="E7" s="151">
        <v>3007133.4072499997</v>
      </c>
      <c r="F7" s="2"/>
      <c r="G7" s="2"/>
      <c r="AD7" s="36"/>
      <c r="AE7" s="36"/>
      <c r="AF7" s="36"/>
      <c r="AG7" s="36"/>
      <c r="AH7" s="36"/>
      <c r="AI7" s="36"/>
      <c r="AJ7" s="36"/>
      <c r="AK7" s="36"/>
      <c r="AL7" s="36"/>
    </row>
    <row r="8" spans="1:38" x14ac:dyDescent="0.2">
      <c r="A8" s="17"/>
      <c r="B8" s="79">
        <v>2008</v>
      </c>
      <c r="C8" s="46"/>
      <c r="D8" s="138">
        <v>8700474.340516666</v>
      </c>
      <c r="E8" s="140">
        <v>3605725.1979500004</v>
      </c>
      <c r="F8" s="2"/>
      <c r="G8" s="2"/>
      <c r="AD8" s="36"/>
      <c r="AE8" s="36"/>
      <c r="AF8" s="36"/>
      <c r="AG8" s="36"/>
      <c r="AH8" s="36"/>
      <c r="AI8" s="36"/>
      <c r="AJ8" s="36"/>
      <c r="AK8" s="36"/>
      <c r="AL8" s="36"/>
    </row>
    <row r="9" spans="1:38" x14ac:dyDescent="0.2">
      <c r="A9" s="17"/>
      <c r="B9" s="79">
        <v>2009</v>
      </c>
      <c r="C9" s="46"/>
      <c r="D9" s="138">
        <v>10848127.978116669</v>
      </c>
      <c r="E9" s="140">
        <v>3777186.5526999999</v>
      </c>
      <c r="F9" s="2"/>
      <c r="G9" s="2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2">
      <c r="A10" s="17"/>
      <c r="B10" s="79">
        <v>2010</v>
      </c>
      <c r="C10" s="46"/>
      <c r="D10" s="138">
        <f>+D33</f>
        <v>13731169.7563</v>
      </c>
      <c r="E10" s="140">
        <f>+E33</f>
        <v>4442212.5931500001</v>
      </c>
      <c r="F10" s="2"/>
      <c r="G10" s="2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x14ac:dyDescent="0.2">
      <c r="A11" s="17"/>
      <c r="B11" s="79">
        <v>2011</v>
      </c>
      <c r="C11" s="46"/>
      <c r="D11" s="138">
        <f>+D46</f>
        <v>16701623.384649999</v>
      </c>
      <c r="E11" s="140">
        <f>+E46</f>
        <v>5230021.9417000003</v>
      </c>
      <c r="F11" s="2"/>
      <c r="G11" s="2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x14ac:dyDescent="0.2">
      <c r="A12" s="17"/>
      <c r="B12" s="79">
        <v>2012</v>
      </c>
      <c r="C12" s="46"/>
      <c r="D12" s="138">
        <f>+D59</f>
        <v>20281369.710033335</v>
      </c>
      <c r="E12" s="140">
        <f>+E59</f>
        <v>6022295.5201999992</v>
      </c>
      <c r="F12" s="2"/>
      <c r="G12" s="2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x14ac:dyDescent="0.2">
      <c r="A13" s="17"/>
      <c r="B13" s="79">
        <v>2013</v>
      </c>
      <c r="C13" s="46"/>
      <c r="D13" s="138">
        <f>+D72</f>
        <v>20221752.31113334</v>
      </c>
      <c r="E13" s="140">
        <f>+E72</f>
        <v>6753941.5441833353</v>
      </c>
      <c r="F13" s="2"/>
      <c r="G13" s="2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x14ac:dyDescent="0.2">
      <c r="A14" s="17"/>
      <c r="B14" s="79">
        <v>2014</v>
      </c>
      <c r="C14" s="46"/>
      <c r="D14" s="138">
        <f>+D85</f>
        <v>16638252.1449</v>
      </c>
      <c r="E14" s="140">
        <f>+E85</f>
        <v>7814497.1285166703</v>
      </c>
      <c r="F14" s="2"/>
      <c r="G14" s="2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2">
      <c r="A15" s="17"/>
      <c r="B15" s="79">
        <v>2015</v>
      </c>
      <c r="C15" s="46"/>
      <c r="D15" s="138">
        <f>+D98</f>
        <v>14381121.540033333</v>
      </c>
      <c r="E15" s="140">
        <f>+E98</f>
        <v>9633316.4836833291</v>
      </c>
      <c r="F15" s="2"/>
      <c r="G15" s="2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x14ac:dyDescent="0.2">
      <c r="A16" s="17"/>
      <c r="B16" s="79">
        <v>2016</v>
      </c>
      <c r="C16" s="46"/>
      <c r="D16" s="138">
        <f>+D111</f>
        <v>13225230.313633334</v>
      </c>
      <c r="E16" s="140">
        <f>+E111</f>
        <v>12856929.178749997</v>
      </c>
      <c r="F16" s="2"/>
      <c r="G16" s="2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x14ac:dyDescent="0.2">
      <c r="A17" s="17"/>
      <c r="B17" s="79">
        <v>2017</v>
      </c>
      <c r="C17" s="46"/>
      <c r="D17" s="138">
        <f>+D124</f>
        <v>12578132.761033332</v>
      </c>
      <c r="E17" s="140">
        <f>+E124</f>
        <v>15268259.09695</v>
      </c>
      <c r="F17" s="2"/>
      <c r="G17" s="2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x14ac:dyDescent="0.2">
      <c r="A18" s="17"/>
      <c r="B18" s="79">
        <v>2018</v>
      </c>
      <c r="C18" s="46"/>
      <c r="D18" s="138">
        <f>+D137</f>
        <v>13561366.511133336</v>
      </c>
      <c r="E18" s="140">
        <f>+E137</f>
        <v>18231708.332599994</v>
      </c>
      <c r="F18" s="2"/>
      <c r="G18" s="2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x14ac:dyDescent="0.2">
      <c r="A19" s="17"/>
      <c r="B19" s="79">
        <v>2019</v>
      </c>
      <c r="C19" s="46"/>
      <c r="D19" s="138">
        <f>+D150</f>
        <v>14512688.72335</v>
      </c>
      <c r="E19" s="140">
        <f>+E150</f>
        <v>20417632.118633337</v>
      </c>
      <c r="F19" s="2"/>
      <c r="G19" s="2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ht="13.5" thickBot="1" x14ac:dyDescent="0.25">
      <c r="A20" s="17"/>
      <c r="B20" s="48">
        <v>2020</v>
      </c>
      <c r="C20" s="49"/>
      <c r="D20" s="69">
        <f>+D163</f>
        <v>17565224.614966664</v>
      </c>
      <c r="E20" s="70">
        <f>+E163</f>
        <v>24757362.175250005</v>
      </c>
      <c r="F20" s="2"/>
      <c r="G20" s="2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x14ac:dyDescent="0.2">
      <c r="A21" s="17"/>
      <c r="B21" s="47">
        <v>2010</v>
      </c>
      <c r="C21" s="47" t="s">
        <v>2</v>
      </c>
      <c r="D21" s="12">
        <v>1048074.0371833334</v>
      </c>
      <c r="E21" s="52">
        <v>357415.42953333317</v>
      </c>
      <c r="F21" s="2"/>
      <c r="G21" s="2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x14ac:dyDescent="0.2">
      <c r="A22" s="17"/>
      <c r="B22" s="47"/>
      <c r="C22" s="47" t="s">
        <v>19</v>
      </c>
      <c r="D22" s="12">
        <v>968274.95176666649</v>
      </c>
      <c r="E22" s="52">
        <v>329556.89088333322</v>
      </c>
      <c r="F22" s="2"/>
      <c r="G22" s="2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2">
      <c r="A23" s="17"/>
      <c r="B23" s="47"/>
      <c r="C23" s="47" t="s">
        <v>4</v>
      </c>
      <c r="D23" s="12">
        <v>1144188.8791333335</v>
      </c>
      <c r="E23" s="52">
        <v>395513.32556666626</v>
      </c>
      <c r="F23" s="2"/>
      <c r="G23" s="2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x14ac:dyDescent="0.2">
      <c r="A24" s="17"/>
      <c r="B24" s="47"/>
      <c r="C24" s="47" t="s">
        <v>5</v>
      </c>
      <c r="D24" s="12">
        <v>1097920.2244666666</v>
      </c>
      <c r="E24" s="52">
        <v>355542.41760000004</v>
      </c>
      <c r="F24" s="2"/>
      <c r="G24" s="2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x14ac:dyDescent="0.2">
      <c r="A25" s="17"/>
      <c r="B25" s="47"/>
      <c r="C25" s="47" t="s">
        <v>6</v>
      </c>
      <c r="D25" s="12">
        <v>1131380.5410666664</v>
      </c>
      <c r="E25" s="52">
        <v>359830.33900000015</v>
      </c>
      <c r="F25" s="2"/>
      <c r="G25" s="2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x14ac:dyDescent="0.2">
      <c r="A26" s="17"/>
      <c r="B26" s="47"/>
      <c r="C26" s="47" t="s">
        <v>7</v>
      </c>
      <c r="D26" s="12">
        <v>1095183.4398166665</v>
      </c>
      <c r="E26" s="52">
        <v>341254.25040000008</v>
      </c>
      <c r="F26" s="2"/>
      <c r="G26" s="2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x14ac:dyDescent="0.2">
      <c r="A27" s="17"/>
      <c r="B27" s="47"/>
      <c r="C27" s="47" t="s">
        <v>8</v>
      </c>
      <c r="D27" s="12">
        <v>1142765.5168833337</v>
      </c>
      <c r="E27" s="52">
        <v>360444.12185000005</v>
      </c>
      <c r="F27" s="2"/>
      <c r="G27" s="2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x14ac:dyDescent="0.2">
      <c r="A28" s="17"/>
      <c r="B28" s="47"/>
      <c r="C28" s="47" t="s">
        <v>9</v>
      </c>
      <c r="D28" s="12">
        <v>1166164.4737500004</v>
      </c>
      <c r="E28" s="52">
        <v>366593.12785000011</v>
      </c>
      <c r="F28" s="2"/>
      <c r="G28" s="2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x14ac:dyDescent="0.2">
      <c r="A29" s="17"/>
      <c r="B29" s="47"/>
      <c r="C29" s="47" t="s">
        <v>10</v>
      </c>
      <c r="D29" s="12">
        <v>1146542.5469833333</v>
      </c>
      <c r="E29" s="52">
        <v>364069.93429999973</v>
      </c>
      <c r="F29" s="2"/>
      <c r="G29" s="2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x14ac:dyDescent="0.2">
      <c r="A30" s="43"/>
      <c r="B30" s="47"/>
      <c r="C30" s="47" t="s">
        <v>11</v>
      </c>
      <c r="D30" s="12">
        <v>1257734.04645</v>
      </c>
      <c r="E30" s="52">
        <v>395468.2198333331</v>
      </c>
      <c r="F30" s="2"/>
      <c r="G30" s="2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x14ac:dyDescent="0.2">
      <c r="A31" s="43"/>
      <c r="B31" s="47"/>
      <c r="C31" s="47" t="s">
        <v>12</v>
      </c>
      <c r="D31" s="12">
        <v>1245524.2478333332</v>
      </c>
      <c r="E31" s="52">
        <v>395092.73981666664</v>
      </c>
      <c r="F31" s="2"/>
      <c r="G31" s="2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1:38" x14ac:dyDescent="0.2">
      <c r="A32" s="43"/>
      <c r="B32" s="47"/>
      <c r="C32" s="47" t="s">
        <v>13</v>
      </c>
      <c r="D32" s="12">
        <v>1287416.8509666666</v>
      </c>
      <c r="E32" s="52">
        <v>421431.79651666683</v>
      </c>
      <c r="F32" s="2"/>
      <c r="G32" s="2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38" ht="13.5" thickBot="1" x14ac:dyDescent="0.25">
      <c r="A33" s="43"/>
      <c r="B33" s="48" t="s">
        <v>56</v>
      </c>
      <c r="C33" s="49"/>
      <c r="D33" s="69">
        <f>SUM(D21:D32)</f>
        <v>13731169.7563</v>
      </c>
      <c r="E33" s="70">
        <f>SUM(E21:E32)</f>
        <v>4442212.5931500001</v>
      </c>
      <c r="F33" s="2"/>
      <c r="G33" s="2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x14ac:dyDescent="0.2">
      <c r="A34" s="43"/>
      <c r="B34" s="47">
        <v>2011</v>
      </c>
      <c r="C34" s="47" t="s">
        <v>2</v>
      </c>
      <c r="D34" s="12">
        <v>1300306.6616666666</v>
      </c>
      <c r="E34" s="52">
        <v>438683.33713333355</v>
      </c>
      <c r="F34" s="2"/>
      <c r="G34" s="2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2">
      <c r="A35" s="43"/>
      <c r="B35" s="47"/>
      <c r="C35" s="47" t="s">
        <v>3</v>
      </c>
      <c r="D35" s="12">
        <v>1188474.4640833333</v>
      </c>
      <c r="E35" s="52">
        <v>388737.8529</v>
      </c>
      <c r="F35" s="2"/>
      <c r="G35" s="2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x14ac:dyDescent="0.2">
      <c r="A36" s="43"/>
      <c r="B36" s="47"/>
      <c r="C36" s="47" t="s">
        <v>4</v>
      </c>
      <c r="D36" s="12">
        <v>1373047.6692499996</v>
      </c>
      <c r="E36" s="52">
        <v>396433.53993333335</v>
      </c>
      <c r="F36" s="2"/>
      <c r="G36" s="2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x14ac:dyDescent="0.2">
      <c r="A37" s="43"/>
      <c r="B37" s="47"/>
      <c r="C37" s="47" t="s">
        <v>5</v>
      </c>
      <c r="D37" s="12">
        <v>1317867.5655333335</v>
      </c>
      <c r="E37" s="52">
        <v>414840.77495000017</v>
      </c>
      <c r="F37" s="2"/>
      <c r="G37" s="2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x14ac:dyDescent="0.2">
      <c r="A38" s="43"/>
      <c r="B38" s="47"/>
      <c r="C38" s="47" t="s">
        <v>6</v>
      </c>
      <c r="D38" s="12">
        <v>1383842.9732499998</v>
      </c>
      <c r="E38" s="52">
        <v>433027.8898499998</v>
      </c>
      <c r="F38" s="2"/>
      <c r="G38" s="2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x14ac:dyDescent="0.2">
      <c r="A39" s="43"/>
      <c r="B39" s="47"/>
      <c r="C39" s="47" t="s">
        <v>7</v>
      </c>
      <c r="D39" s="12">
        <v>1374935.477116667</v>
      </c>
      <c r="E39" s="52">
        <v>422782.47298333346</v>
      </c>
      <c r="F39" s="2"/>
      <c r="G39" s="2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x14ac:dyDescent="0.2">
      <c r="A40" s="43"/>
      <c r="B40" s="47"/>
      <c r="C40" s="47" t="s">
        <v>8</v>
      </c>
      <c r="D40" s="12">
        <v>1383666.1670500003</v>
      </c>
      <c r="E40" s="52">
        <v>429041.40361666656</v>
      </c>
      <c r="F40" s="108"/>
      <c r="G40" s="2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x14ac:dyDescent="0.2">
      <c r="A41" s="43"/>
      <c r="B41" s="47"/>
      <c r="C41" s="47" t="s">
        <v>9</v>
      </c>
      <c r="D41" s="12">
        <v>1449028.3174666665</v>
      </c>
      <c r="E41" s="52">
        <v>442498.04899999988</v>
      </c>
      <c r="F41" s="2"/>
      <c r="G41" s="2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x14ac:dyDescent="0.2">
      <c r="A42" s="43"/>
      <c r="B42" s="47"/>
      <c r="C42" s="47" t="s">
        <v>10</v>
      </c>
      <c r="D42" s="12">
        <v>1412724.4497</v>
      </c>
      <c r="E42" s="52">
        <v>438463.01481666672</v>
      </c>
      <c r="F42" s="2"/>
      <c r="G42" s="2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x14ac:dyDescent="0.2">
      <c r="A43" s="43"/>
      <c r="B43" s="47"/>
      <c r="C43" s="47" t="s">
        <v>11</v>
      </c>
      <c r="D43" s="12">
        <v>1462450.378033333</v>
      </c>
      <c r="E43" s="52">
        <v>454000.97503333318</v>
      </c>
      <c r="F43" s="2"/>
      <c r="G43" s="2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x14ac:dyDescent="0.2">
      <c r="A44" s="43"/>
      <c r="B44" s="47"/>
      <c r="C44" s="47" t="s">
        <v>12</v>
      </c>
      <c r="D44" s="12">
        <v>1476695.2736000007</v>
      </c>
      <c r="E44" s="52">
        <v>462027.68740000011</v>
      </c>
      <c r="F44" s="2"/>
      <c r="G44" s="2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x14ac:dyDescent="0.2">
      <c r="A45" s="43"/>
      <c r="B45" s="47"/>
      <c r="C45" s="47" t="s">
        <v>13</v>
      </c>
      <c r="D45" s="12">
        <v>1578583.9879000003</v>
      </c>
      <c r="E45" s="52">
        <v>509484.94408333336</v>
      </c>
      <c r="F45" s="2"/>
      <c r="G45" s="2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ht="13.5" thickBot="1" x14ac:dyDescent="0.25">
      <c r="A46" s="43"/>
      <c r="B46" s="48" t="s">
        <v>65</v>
      </c>
      <c r="C46" s="49"/>
      <c r="D46" s="69">
        <f>SUM(D34:D45)</f>
        <v>16701623.384649999</v>
      </c>
      <c r="E46" s="70">
        <f>SUM(E34:E45)</f>
        <v>5230021.9417000003</v>
      </c>
      <c r="F46" s="2"/>
      <c r="G46" s="2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">
      <c r="A47" s="43"/>
      <c r="B47" s="51">
        <v>2012</v>
      </c>
      <c r="C47" s="51" t="s">
        <v>2</v>
      </c>
      <c r="D47" s="53">
        <v>1560130.8632000007</v>
      </c>
      <c r="E47" s="54">
        <v>498306.70530000003</v>
      </c>
      <c r="F47" s="2"/>
      <c r="G47" s="2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">
      <c r="A48" s="43"/>
      <c r="B48" s="79"/>
      <c r="C48" s="79" t="s">
        <v>3</v>
      </c>
      <c r="D48" s="12">
        <v>1464371.0099499996</v>
      </c>
      <c r="E48" s="52">
        <v>452762.76708333351</v>
      </c>
      <c r="F48" s="2"/>
      <c r="G48" s="2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x14ac:dyDescent="0.2">
      <c r="A49" s="43"/>
      <c r="B49" s="79"/>
      <c r="C49" s="79" t="s">
        <v>4</v>
      </c>
      <c r="D49" s="12">
        <v>1639212.2223500002</v>
      </c>
      <c r="E49" s="52">
        <v>507601.33786666684</v>
      </c>
      <c r="F49" s="2"/>
      <c r="G49" s="2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x14ac:dyDescent="0.2">
      <c r="A50" s="43"/>
      <c r="B50" s="79"/>
      <c r="C50" s="79" t="s">
        <v>5</v>
      </c>
      <c r="D50" s="12">
        <v>1593480.9533333336</v>
      </c>
      <c r="E50" s="52">
        <v>471230.22753333306</v>
      </c>
      <c r="F50" s="2"/>
      <c r="G50" s="2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x14ac:dyDescent="0.2">
      <c r="A51" s="43"/>
      <c r="B51" s="79"/>
      <c r="C51" s="79" t="s">
        <v>6</v>
      </c>
      <c r="D51" s="12">
        <v>1682575.7280500003</v>
      </c>
      <c r="E51" s="52">
        <v>494223.65894999984</v>
      </c>
      <c r="F51" s="2"/>
      <c r="G51" s="2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x14ac:dyDescent="0.2">
      <c r="A52" s="43"/>
      <c r="B52" s="79"/>
      <c r="C52" s="79" t="s">
        <v>7</v>
      </c>
      <c r="D52" s="12">
        <v>1684920.129816666</v>
      </c>
      <c r="E52" s="52">
        <v>483736.43908333301</v>
      </c>
      <c r="F52" s="2"/>
      <c r="G52" s="2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x14ac:dyDescent="0.2">
      <c r="A53" s="43"/>
      <c r="B53" s="79"/>
      <c r="C53" s="79" t="s">
        <v>8</v>
      </c>
      <c r="D53" s="12">
        <v>1732177.2990999997</v>
      </c>
      <c r="E53" s="52">
        <v>495746.2130499999</v>
      </c>
      <c r="F53" s="2"/>
      <c r="G53" s="2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x14ac:dyDescent="0.2">
      <c r="A54" s="43"/>
      <c r="B54" s="79"/>
      <c r="C54" s="79" t="s">
        <v>9</v>
      </c>
      <c r="D54" s="12">
        <v>1813781.0351166665</v>
      </c>
      <c r="E54" s="52">
        <v>517264.26773333363</v>
      </c>
      <c r="F54" s="2"/>
      <c r="G54" s="2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x14ac:dyDescent="0.2">
      <c r="A55" s="43"/>
      <c r="B55" s="79"/>
      <c r="C55" s="79" t="s">
        <v>10</v>
      </c>
      <c r="D55" s="12">
        <v>1677168.661166667</v>
      </c>
      <c r="E55" s="52">
        <v>485678.18624999985</v>
      </c>
      <c r="F55" s="2"/>
      <c r="G55" s="2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x14ac:dyDescent="0.2">
      <c r="A56" s="43"/>
      <c r="B56" s="79"/>
      <c r="C56" s="79" t="s">
        <v>11</v>
      </c>
      <c r="D56" s="12">
        <v>1818720.9356499999</v>
      </c>
      <c r="E56" s="52">
        <v>540417.26803333301</v>
      </c>
      <c r="F56" s="2"/>
      <c r="G56" s="2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x14ac:dyDescent="0.2">
      <c r="A57" s="43"/>
      <c r="B57" s="79"/>
      <c r="C57" s="79" t="s">
        <v>12</v>
      </c>
      <c r="D57" s="12">
        <v>1762050.3608666665</v>
      </c>
      <c r="E57" s="52">
        <v>519319.68969999981</v>
      </c>
      <c r="F57" s="2"/>
      <c r="G57" s="2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x14ac:dyDescent="0.2">
      <c r="A58" s="43"/>
      <c r="B58" s="79"/>
      <c r="C58" s="79" t="s">
        <v>13</v>
      </c>
      <c r="D58" s="12">
        <v>1852780.5114333329</v>
      </c>
      <c r="E58" s="52">
        <v>556008.75961666659</v>
      </c>
      <c r="F58" s="2"/>
      <c r="G58" s="2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ht="13.5" thickBot="1" x14ac:dyDescent="0.25">
      <c r="A59" s="43"/>
      <c r="B59" s="48" t="s">
        <v>66</v>
      </c>
      <c r="C59" s="48"/>
      <c r="D59" s="69">
        <f>SUM(D47:D58)</f>
        <v>20281369.710033335</v>
      </c>
      <c r="E59" s="70">
        <f>SUM(E47:E58)</f>
        <v>6022295.5201999992</v>
      </c>
      <c r="F59" s="2"/>
      <c r="G59" s="2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x14ac:dyDescent="0.2">
      <c r="A60" s="43"/>
      <c r="B60" s="79">
        <v>2013</v>
      </c>
      <c r="C60" s="79" t="s">
        <v>2</v>
      </c>
      <c r="D60" s="56">
        <v>1834818.7418333332</v>
      </c>
      <c r="E60" s="54">
        <v>558811.5036000004</v>
      </c>
      <c r="F60" s="2"/>
      <c r="G60" s="2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x14ac:dyDescent="0.2">
      <c r="A61" s="43"/>
      <c r="B61" s="79"/>
      <c r="C61" s="79" t="s">
        <v>3</v>
      </c>
      <c r="D61" s="57">
        <v>1637206.5135833339</v>
      </c>
      <c r="E61" s="52">
        <v>486124.939816667</v>
      </c>
      <c r="F61" s="2"/>
      <c r="G61" s="2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x14ac:dyDescent="0.2">
      <c r="A62" s="43"/>
      <c r="B62" s="79"/>
      <c r="C62" s="79" t="s">
        <v>4</v>
      </c>
      <c r="D62" s="57">
        <v>1826208.9290499999</v>
      </c>
      <c r="E62" s="52">
        <v>548394.10353333363</v>
      </c>
      <c r="F62" s="2"/>
      <c r="G62" s="2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x14ac:dyDescent="0.2">
      <c r="A63" s="43"/>
      <c r="B63" s="79"/>
      <c r="C63" s="79" t="s">
        <v>5</v>
      </c>
      <c r="D63" s="57">
        <v>1745079.5467166668</v>
      </c>
      <c r="E63" s="52">
        <v>549419.14983333356</v>
      </c>
      <c r="F63" s="2"/>
      <c r="G63" s="2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x14ac:dyDescent="0.2">
      <c r="A64" s="43"/>
      <c r="B64" s="79"/>
      <c r="C64" s="79" t="s">
        <v>6</v>
      </c>
      <c r="D64" s="57">
        <v>1738247.3390000002</v>
      </c>
      <c r="E64" s="52">
        <v>553787.93068333401</v>
      </c>
      <c r="F64" s="2"/>
      <c r="G64" s="2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x14ac:dyDescent="0.2">
      <c r="A65" s="43"/>
      <c r="B65" s="79"/>
      <c r="C65" s="79" t="s">
        <v>7</v>
      </c>
      <c r="D65" s="57">
        <v>1658480.3918500005</v>
      </c>
      <c r="E65" s="52">
        <v>538767.76865000057</v>
      </c>
      <c r="F65" s="2"/>
      <c r="G65" s="2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x14ac:dyDescent="0.2">
      <c r="A66" s="43"/>
      <c r="B66" s="79"/>
      <c r="C66" s="79" t="s">
        <v>8</v>
      </c>
      <c r="D66" s="57">
        <v>1689211.9751666663</v>
      </c>
      <c r="E66" s="52">
        <v>569465.17941666732</v>
      </c>
      <c r="F66" s="2"/>
      <c r="G66" s="2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x14ac:dyDescent="0.2">
      <c r="A67" s="43"/>
      <c r="B67" s="79"/>
      <c r="C67" s="79" t="s">
        <v>9</v>
      </c>
      <c r="D67" s="57">
        <v>1689150.1365499999</v>
      </c>
      <c r="E67" s="52">
        <v>578928.73589999997</v>
      </c>
      <c r="F67" s="2"/>
      <c r="G67" s="2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x14ac:dyDescent="0.2">
      <c r="A68" s="17"/>
      <c r="B68" s="79"/>
      <c r="C68" s="79" t="s">
        <v>10</v>
      </c>
      <c r="D68" s="57">
        <v>1541830.3090166666</v>
      </c>
      <c r="E68" s="52">
        <v>548533.40818333323</v>
      </c>
      <c r="F68" s="2"/>
      <c r="G68" s="2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 x14ac:dyDescent="0.2">
      <c r="A69" s="17"/>
      <c r="B69" s="79"/>
      <c r="C69" s="79" t="s">
        <v>11</v>
      </c>
      <c r="D69" s="57">
        <v>1661764.829033334</v>
      </c>
      <c r="E69" s="52">
        <v>604411.89906666672</v>
      </c>
      <c r="F69" s="2"/>
      <c r="G69" s="2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 x14ac:dyDescent="0.2">
      <c r="A70" s="17"/>
      <c r="B70" s="79"/>
      <c r="C70" s="79" t="s">
        <v>12</v>
      </c>
      <c r="D70" s="57">
        <v>1575274.0048833331</v>
      </c>
      <c r="E70" s="52">
        <v>586839.63728333288</v>
      </c>
      <c r="F70" s="2"/>
      <c r="G70" s="2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 x14ac:dyDescent="0.2">
      <c r="A71" s="17"/>
      <c r="B71" s="79"/>
      <c r="C71" s="79" t="s">
        <v>13</v>
      </c>
      <c r="D71" s="57">
        <v>1624479.5944500002</v>
      </c>
      <c r="E71" s="52">
        <v>630457.28821666632</v>
      </c>
      <c r="F71" s="2"/>
      <c r="G71" s="2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 ht="13.5" thickBot="1" x14ac:dyDescent="0.25">
      <c r="A72" s="17"/>
      <c r="B72" s="48" t="s">
        <v>67</v>
      </c>
      <c r="C72" s="48"/>
      <c r="D72" s="68">
        <f>SUM(D60:D71)</f>
        <v>20221752.31113334</v>
      </c>
      <c r="E72" s="70">
        <f>SUM(E60:E71)</f>
        <v>6753941.5441833353</v>
      </c>
      <c r="F72" s="2"/>
      <c r="G72" s="2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 x14ac:dyDescent="0.2">
      <c r="A73" s="17"/>
      <c r="B73" s="79">
        <v>2014</v>
      </c>
      <c r="C73" s="133" t="s">
        <v>2</v>
      </c>
      <c r="D73" s="56">
        <v>1547146.5684333337</v>
      </c>
      <c r="E73" s="54">
        <v>622601.03750000056</v>
      </c>
      <c r="F73" s="2"/>
      <c r="G73" s="2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 x14ac:dyDescent="0.2">
      <c r="A74" s="17"/>
      <c r="B74" s="79"/>
      <c r="C74" s="133" t="s">
        <v>3</v>
      </c>
      <c r="D74" s="57">
        <v>1345032.6327500001</v>
      </c>
      <c r="E74" s="52">
        <v>553900.40350000013</v>
      </c>
      <c r="F74" s="2"/>
      <c r="G74" s="2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x14ac:dyDescent="0.2">
      <c r="A75" s="17"/>
      <c r="B75" s="79"/>
      <c r="C75" s="133" t="s">
        <v>4</v>
      </c>
      <c r="D75" s="57">
        <v>1527365.5562833343</v>
      </c>
      <c r="E75" s="52">
        <v>637280.34724999999</v>
      </c>
      <c r="F75" s="2"/>
      <c r="G75" s="2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 x14ac:dyDescent="0.2">
      <c r="A76" s="17"/>
      <c r="B76" s="79"/>
      <c r="C76" s="133" t="s">
        <v>5</v>
      </c>
      <c r="D76" s="57">
        <v>1443273.3243333329</v>
      </c>
      <c r="E76" s="52">
        <v>624399.57108333323</v>
      </c>
      <c r="F76" s="2"/>
      <c r="G76" s="2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 x14ac:dyDescent="0.2">
      <c r="A77" s="17"/>
      <c r="B77" s="79"/>
      <c r="C77" s="133" t="s">
        <v>6</v>
      </c>
      <c r="D77" s="57">
        <v>1418863.9022499998</v>
      </c>
      <c r="E77" s="52">
        <v>628244.74888333422</v>
      </c>
      <c r="F77" s="2"/>
      <c r="G77" s="2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x14ac:dyDescent="0.2">
      <c r="A78" s="17"/>
      <c r="B78" s="79"/>
      <c r="C78" s="133" t="s">
        <v>7</v>
      </c>
      <c r="D78" s="57">
        <v>1342605.1752666663</v>
      </c>
      <c r="E78" s="52">
        <v>606583.25198333315</v>
      </c>
      <c r="F78" s="2"/>
      <c r="G78" s="2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 x14ac:dyDescent="0.2">
      <c r="B79" s="79"/>
      <c r="C79" s="133" t="s">
        <v>8</v>
      </c>
      <c r="D79" s="57">
        <v>1368892.7067833338</v>
      </c>
      <c r="E79" s="52">
        <v>648287.7801999998</v>
      </c>
      <c r="F79" s="2"/>
      <c r="G79" s="2"/>
    </row>
    <row r="80" spans="1:38" x14ac:dyDescent="0.2">
      <c r="B80" s="79"/>
      <c r="C80" s="133" t="s">
        <v>9</v>
      </c>
      <c r="D80" s="57">
        <v>1375437.6218833339</v>
      </c>
      <c r="E80" s="52">
        <v>674835.47759999998</v>
      </c>
      <c r="F80" s="2"/>
      <c r="G80" s="2"/>
    </row>
    <row r="81" spans="1:38" x14ac:dyDescent="0.2">
      <c r="B81" s="79"/>
      <c r="C81" s="133" t="s">
        <v>10</v>
      </c>
      <c r="D81" s="57">
        <v>1293950.3367833325</v>
      </c>
      <c r="E81" s="52">
        <v>659054.59483333316</v>
      </c>
      <c r="F81" s="2"/>
      <c r="G81" s="2"/>
    </row>
    <row r="82" spans="1:38" x14ac:dyDescent="0.2">
      <c r="B82" s="79"/>
      <c r="C82" s="133" t="s">
        <v>11</v>
      </c>
      <c r="D82" s="57">
        <v>1362342.2247333338</v>
      </c>
      <c r="E82" s="52">
        <v>714605.6911000011</v>
      </c>
      <c r="F82" s="2"/>
      <c r="G82" s="2"/>
    </row>
    <row r="83" spans="1:38" x14ac:dyDescent="0.2">
      <c r="B83" s="79"/>
      <c r="C83" s="133" t="s">
        <v>12</v>
      </c>
      <c r="D83" s="57">
        <v>1286730.7774333328</v>
      </c>
      <c r="E83" s="52">
        <v>693854.26656666724</v>
      </c>
      <c r="F83" s="2"/>
      <c r="G83" s="2"/>
    </row>
    <row r="84" spans="1:38" x14ac:dyDescent="0.2">
      <c r="B84" s="79"/>
      <c r="C84" s="133" t="s">
        <v>13</v>
      </c>
      <c r="D84" s="57">
        <v>1326611.3179666663</v>
      </c>
      <c r="E84" s="52">
        <v>750849.9580166674</v>
      </c>
      <c r="F84" s="2"/>
      <c r="G84" s="2"/>
    </row>
    <row r="85" spans="1:38" ht="13.5" thickBot="1" x14ac:dyDescent="0.25">
      <c r="A85" s="17"/>
      <c r="B85" s="48" t="s">
        <v>69</v>
      </c>
      <c r="C85" s="132"/>
      <c r="D85" s="68">
        <f>SUM(D73:D84)</f>
        <v>16638252.1449</v>
      </c>
      <c r="E85" s="70">
        <f>SUM(E73:E84)</f>
        <v>7814497.1285166703</v>
      </c>
      <c r="F85" s="2"/>
      <c r="G85" s="2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 x14ac:dyDescent="0.2">
      <c r="A86" s="17"/>
      <c r="B86" s="51">
        <v>2015</v>
      </c>
      <c r="C86" s="171" t="s">
        <v>2</v>
      </c>
      <c r="D86" s="56">
        <v>1274188.443383334</v>
      </c>
      <c r="E86" s="54">
        <v>739637.10885000043</v>
      </c>
      <c r="F86" s="164"/>
      <c r="G86" s="2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 x14ac:dyDescent="0.2">
      <c r="A87" s="17"/>
      <c r="B87" s="79"/>
      <c r="C87" s="133" t="s">
        <v>3</v>
      </c>
      <c r="D87" s="57">
        <v>1131102.0221000009</v>
      </c>
      <c r="E87" s="52">
        <v>664376.5998166654</v>
      </c>
      <c r="F87" s="164"/>
      <c r="G87" s="2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x14ac:dyDescent="0.2">
      <c r="A88" s="17"/>
      <c r="B88" s="79"/>
      <c r="C88" s="133" t="s">
        <v>4</v>
      </c>
      <c r="D88" s="57">
        <v>1326889.0512333331</v>
      </c>
      <c r="E88" s="52">
        <v>789996.71415000001</v>
      </c>
      <c r="F88" s="164"/>
      <c r="G88" s="2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 x14ac:dyDescent="0.2">
      <c r="A89" s="17"/>
      <c r="B89" s="79"/>
      <c r="C89" s="133" t="s">
        <v>5</v>
      </c>
      <c r="D89" s="57">
        <v>1225949.2037499992</v>
      </c>
      <c r="E89" s="52">
        <v>746788.22583333298</v>
      </c>
      <c r="F89" s="164"/>
      <c r="G89" s="2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x14ac:dyDescent="0.2">
      <c r="A90" s="17"/>
      <c r="B90" s="79"/>
      <c r="C90" s="133" t="s">
        <v>6</v>
      </c>
      <c r="D90" s="57">
        <v>1186382.9451333336</v>
      </c>
      <c r="E90" s="52">
        <v>736572.59348333324</v>
      </c>
      <c r="F90" s="164"/>
      <c r="G90" s="2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 x14ac:dyDescent="0.2">
      <c r="A91" s="17"/>
      <c r="B91" s="79"/>
      <c r="C91" s="133" t="s">
        <v>7</v>
      </c>
      <c r="D91" s="57">
        <v>1157154.2651833326</v>
      </c>
      <c r="E91" s="52">
        <v>732734.23576666682</v>
      </c>
      <c r="F91" s="164"/>
      <c r="G91" s="2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 x14ac:dyDescent="0.2">
      <c r="A92" s="17"/>
      <c r="B92" s="79"/>
      <c r="C92" s="133" t="s">
        <v>8</v>
      </c>
      <c r="D92" s="57">
        <v>1187421.1938166665</v>
      </c>
      <c r="E92" s="52">
        <v>783272.57539999939</v>
      </c>
      <c r="F92" s="164"/>
      <c r="G92" s="2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 x14ac:dyDescent="0.2">
      <c r="A93" s="17"/>
      <c r="B93" s="79"/>
      <c r="C93" s="133" t="s">
        <v>9</v>
      </c>
      <c r="D93" s="57">
        <v>1194922.1276500006</v>
      </c>
      <c r="E93" s="52">
        <v>831688.78521666583</v>
      </c>
      <c r="F93" s="164"/>
      <c r="G93" s="2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 x14ac:dyDescent="0.2">
      <c r="A94" s="17"/>
      <c r="B94" s="79"/>
      <c r="C94" s="133" t="s">
        <v>10</v>
      </c>
      <c r="D94" s="57">
        <v>1143192.7573000004</v>
      </c>
      <c r="E94" s="52">
        <v>857065.71709999989</v>
      </c>
      <c r="F94" s="164"/>
      <c r="G94" s="2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 x14ac:dyDescent="0.2">
      <c r="A95" s="17"/>
      <c r="B95" s="79"/>
      <c r="C95" s="133" t="s">
        <v>11</v>
      </c>
      <c r="D95" s="57">
        <v>1186805.5377833336</v>
      </c>
      <c r="E95" s="52">
        <v>887805.89708333299</v>
      </c>
      <c r="F95" s="164"/>
      <c r="G95" s="2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 x14ac:dyDescent="0.2">
      <c r="A96" s="17"/>
      <c r="B96" s="79"/>
      <c r="C96" s="133" t="s">
        <v>12</v>
      </c>
      <c r="D96" s="57">
        <v>1167951.5904666667</v>
      </c>
      <c r="E96" s="52">
        <v>898279.51071666554</v>
      </c>
      <c r="F96" s="164"/>
      <c r="G96" s="2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 x14ac:dyDescent="0.2">
      <c r="A97" s="17"/>
      <c r="B97" s="79"/>
      <c r="C97" s="133" t="s">
        <v>13</v>
      </c>
      <c r="D97" s="57">
        <v>1199162.4022333331</v>
      </c>
      <c r="E97" s="52">
        <v>965098.52026666643</v>
      </c>
      <c r="F97" s="164"/>
      <c r="G97" s="2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 ht="13.5" thickBot="1" x14ac:dyDescent="0.25">
      <c r="A98" s="17"/>
      <c r="B98" s="48" t="s">
        <v>87</v>
      </c>
      <c r="C98" s="132"/>
      <c r="D98" s="68">
        <f>SUM(D86:D97)</f>
        <v>14381121.540033333</v>
      </c>
      <c r="E98" s="70">
        <f>SUM(E86:E97)</f>
        <v>9633316.4836833291</v>
      </c>
      <c r="F98" s="164"/>
      <c r="G98" s="2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x14ac:dyDescent="0.2">
      <c r="A99" s="17"/>
      <c r="B99" s="51">
        <v>2016</v>
      </c>
      <c r="C99" s="232" t="s">
        <v>2</v>
      </c>
      <c r="D99" s="56">
        <v>1149817.1402166665</v>
      </c>
      <c r="E99" s="54">
        <v>992188.85381666722</v>
      </c>
      <c r="F99" s="164"/>
      <c r="G99" s="2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 x14ac:dyDescent="0.2">
      <c r="A100" s="17"/>
      <c r="B100" s="79"/>
      <c r="C100" s="133" t="s">
        <v>3</v>
      </c>
      <c r="D100" s="57">
        <v>1060683.7373833333</v>
      </c>
      <c r="E100" s="52">
        <v>948088.97111666563</v>
      </c>
      <c r="F100" s="164"/>
      <c r="G100" s="2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x14ac:dyDescent="0.2">
      <c r="A101" s="17"/>
      <c r="B101" s="79"/>
      <c r="C101" s="133" t="s">
        <v>4</v>
      </c>
      <c r="D101" s="57">
        <v>1191696.0256833329</v>
      </c>
      <c r="E101" s="52">
        <v>1079616.6266999997</v>
      </c>
      <c r="F101" s="164"/>
      <c r="G101" s="2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 x14ac:dyDescent="0.2">
      <c r="A102" s="17"/>
      <c r="B102" s="79"/>
      <c r="C102" s="133" t="s">
        <v>5</v>
      </c>
      <c r="D102" s="57">
        <v>1110515.2998833335</v>
      </c>
      <c r="E102" s="52">
        <v>1000338.2258499997</v>
      </c>
      <c r="F102" s="164"/>
      <c r="G102" s="2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 x14ac:dyDescent="0.2">
      <c r="A103" s="17"/>
      <c r="B103" s="79"/>
      <c r="C103" s="133" t="s">
        <v>6</v>
      </c>
      <c r="D103" s="57">
        <v>1122899.1270499998</v>
      </c>
      <c r="E103" s="52">
        <v>1036460.544983333</v>
      </c>
      <c r="F103" s="164"/>
      <c r="G103" s="2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 x14ac:dyDescent="0.2">
      <c r="A104" s="17"/>
      <c r="B104" s="79"/>
      <c r="C104" s="133" t="s">
        <v>7</v>
      </c>
      <c r="D104" s="57">
        <v>1055248.8954500002</v>
      </c>
      <c r="E104" s="52">
        <v>996362.82706666552</v>
      </c>
      <c r="F104" s="164"/>
      <c r="G104" s="2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 x14ac:dyDescent="0.2">
      <c r="A105" s="17"/>
      <c r="B105" s="79"/>
      <c r="C105" s="133" t="s">
        <v>8</v>
      </c>
      <c r="D105" s="57">
        <v>1077108.8780166663</v>
      </c>
      <c r="E105" s="52">
        <v>1059492.0821166667</v>
      </c>
      <c r="F105" s="164"/>
      <c r="G105" s="2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 x14ac:dyDescent="0.2">
      <c r="A106" s="17"/>
      <c r="B106" s="79"/>
      <c r="C106" s="133" t="s">
        <v>9</v>
      </c>
      <c r="D106" s="57">
        <v>1110704.1971000005</v>
      </c>
      <c r="E106" s="52">
        <v>1125569.6918833337</v>
      </c>
      <c r="F106" s="164"/>
      <c r="G106" s="2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 x14ac:dyDescent="0.2">
      <c r="A107" s="17"/>
      <c r="B107" s="79"/>
      <c r="C107" s="133" t="s">
        <v>10</v>
      </c>
      <c r="D107" s="57">
        <v>1062435.1547333333</v>
      </c>
      <c r="E107" s="52">
        <v>1102993.2030666668</v>
      </c>
      <c r="F107" s="164"/>
      <c r="G107" s="2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 x14ac:dyDescent="0.2">
      <c r="A108" s="17"/>
      <c r="B108" s="79"/>
      <c r="C108" s="133" t="s">
        <v>11</v>
      </c>
      <c r="D108" s="57">
        <v>1076438.4076666667</v>
      </c>
      <c r="E108" s="52">
        <v>1132968.1504166659</v>
      </c>
      <c r="F108" s="164"/>
      <c r="G108" s="2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 x14ac:dyDescent="0.2">
      <c r="A109" s="17"/>
      <c r="B109" s="79"/>
      <c r="C109" s="133" t="s">
        <v>12</v>
      </c>
      <c r="D109" s="57">
        <v>1085144.7902166666</v>
      </c>
      <c r="E109" s="52">
        <v>1155870.2332833339</v>
      </c>
      <c r="F109" s="164"/>
      <c r="G109" s="2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 x14ac:dyDescent="0.2">
      <c r="A110" s="17"/>
      <c r="B110" s="79"/>
      <c r="C110" s="133" t="s">
        <v>13</v>
      </c>
      <c r="D110" s="57">
        <v>1122538.6602333339</v>
      </c>
      <c r="E110" s="52">
        <v>1226979.7684500003</v>
      </c>
      <c r="F110" s="164"/>
      <c r="G110" s="2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 ht="13.5" thickBot="1" x14ac:dyDescent="0.25">
      <c r="A111" s="17"/>
      <c r="B111" s="82" t="s">
        <v>88</v>
      </c>
      <c r="C111" s="132"/>
      <c r="D111" s="68">
        <f>SUM(D99:D110)</f>
        <v>13225230.313633334</v>
      </c>
      <c r="E111" s="70">
        <f>SUM(E99:E110)</f>
        <v>12856929.178749997</v>
      </c>
      <c r="F111" s="164"/>
      <c r="G111" s="2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 x14ac:dyDescent="0.2">
      <c r="A112" s="17"/>
      <c r="B112" s="51">
        <v>2017</v>
      </c>
      <c r="C112" s="239" t="s">
        <v>2</v>
      </c>
      <c r="D112" s="56">
        <v>1078097.7748833331</v>
      </c>
      <c r="E112" s="54">
        <v>1213120.3582499993</v>
      </c>
      <c r="F112" s="233"/>
      <c r="G112" s="2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 x14ac:dyDescent="0.2">
      <c r="A113" s="17"/>
      <c r="B113" s="79"/>
      <c r="C113" s="133" t="s">
        <v>3</v>
      </c>
      <c r="D113" s="57">
        <v>929935.55438333307</v>
      </c>
      <c r="E113" s="52">
        <v>1068088.9256500003</v>
      </c>
      <c r="F113" s="233"/>
      <c r="G113" s="2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x14ac:dyDescent="0.2">
      <c r="A114" s="17"/>
      <c r="B114" s="79"/>
      <c r="C114" s="133" t="s">
        <v>4</v>
      </c>
      <c r="D114" s="57">
        <v>1108862.1541500003</v>
      </c>
      <c r="E114" s="52">
        <v>1275843.5531999986</v>
      </c>
      <c r="F114" s="233"/>
      <c r="G114" s="2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 x14ac:dyDescent="0.2">
      <c r="A115" s="17"/>
      <c r="B115" s="79"/>
      <c r="C115" s="133" t="s">
        <v>5</v>
      </c>
      <c r="D115" s="57">
        <v>1003626.8563666666</v>
      </c>
      <c r="E115" s="52">
        <v>1175294.5395833338</v>
      </c>
      <c r="F115" s="233"/>
      <c r="G115" s="2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 x14ac:dyDescent="0.2">
      <c r="A116" s="17"/>
      <c r="B116" s="79"/>
      <c r="C116" s="133" t="s">
        <v>6</v>
      </c>
      <c r="D116" s="57">
        <v>1080061.3262166667</v>
      </c>
      <c r="E116" s="52">
        <v>1279969.4939000004</v>
      </c>
      <c r="F116" s="233"/>
      <c r="G116" s="2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 x14ac:dyDescent="0.2">
      <c r="A117" s="17"/>
      <c r="B117" s="79"/>
      <c r="C117" s="133" t="s">
        <v>7</v>
      </c>
      <c r="D117" s="57">
        <v>1020665.8166500001</v>
      </c>
      <c r="E117" s="52">
        <v>1233997.9454666672</v>
      </c>
      <c r="F117" s="233"/>
      <c r="G117" s="2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 x14ac:dyDescent="0.2">
      <c r="A118" s="17"/>
      <c r="B118" s="79"/>
      <c r="C118" s="133" t="s">
        <v>8</v>
      </c>
      <c r="D118" s="57">
        <v>1037910.9638666667</v>
      </c>
      <c r="E118" s="52">
        <v>1268748.0598166678</v>
      </c>
      <c r="F118" s="233"/>
      <c r="G118" s="2"/>
      <c r="AD118" s="36"/>
      <c r="AE118" s="36"/>
      <c r="AF118" s="36"/>
      <c r="AG118" s="36"/>
      <c r="AH118" s="36"/>
      <c r="AI118" s="36"/>
      <c r="AJ118" s="36"/>
      <c r="AK118" s="36"/>
      <c r="AL118" s="36"/>
    </row>
    <row r="119" spans="1:38" x14ac:dyDescent="0.2">
      <c r="A119" s="17"/>
      <c r="B119" s="79"/>
      <c r="C119" s="133" t="s">
        <v>9</v>
      </c>
      <c r="D119" s="57">
        <v>1084690.3543833334</v>
      </c>
      <c r="E119" s="52">
        <v>1338123.9029666672</v>
      </c>
      <c r="F119" s="233"/>
      <c r="G119" s="2"/>
      <c r="AD119" s="36"/>
      <c r="AE119" s="36"/>
      <c r="AF119" s="36"/>
      <c r="AG119" s="36"/>
      <c r="AH119" s="36"/>
      <c r="AI119" s="36"/>
      <c r="AJ119" s="36"/>
      <c r="AK119" s="36"/>
      <c r="AL119" s="36"/>
    </row>
    <row r="120" spans="1:38" x14ac:dyDescent="0.2">
      <c r="A120" s="17"/>
      <c r="B120" s="79"/>
      <c r="C120" s="133" t="s">
        <v>10</v>
      </c>
      <c r="D120" s="57">
        <v>1009898.3793166664</v>
      </c>
      <c r="E120" s="52">
        <v>1270590.02575</v>
      </c>
      <c r="F120" s="233"/>
      <c r="G120" s="2"/>
      <c r="AD120" s="36"/>
      <c r="AE120" s="36"/>
      <c r="AF120" s="36"/>
      <c r="AG120" s="36"/>
      <c r="AH120" s="36"/>
      <c r="AI120" s="36"/>
      <c r="AJ120" s="36"/>
      <c r="AK120" s="36"/>
      <c r="AL120" s="36"/>
    </row>
    <row r="121" spans="1:38" x14ac:dyDescent="0.2">
      <c r="A121" s="17"/>
      <c r="B121" s="79"/>
      <c r="C121" s="133" t="s">
        <v>11</v>
      </c>
      <c r="D121" s="57">
        <v>1064450.1772833336</v>
      </c>
      <c r="E121" s="52">
        <v>1346662.8880666671</v>
      </c>
      <c r="F121" s="233"/>
      <c r="G121" s="2"/>
      <c r="AD121" s="36"/>
      <c r="AE121" s="36"/>
      <c r="AF121" s="36"/>
      <c r="AG121" s="36"/>
      <c r="AH121" s="36"/>
      <c r="AI121" s="36"/>
      <c r="AJ121" s="36"/>
      <c r="AK121" s="36"/>
      <c r="AL121" s="36"/>
    </row>
    <row r="122" spans="1:38" x14ac:dyDescent="0.2">
      <c r="A122" s="17"/>
      <c r="B122" s="79"/>
      <c r="C122" s="133" t="s">
        <v>12</v>
      </c>
      <c r="D122" s="57">
        <v>1078422.4667499997</v>
      </c>
      <c r="E122" s="52">
        <v>1388882.4792666673</v>
      </c>
      <c r="F122" s="233"/>
      <c r="G122" s="2"/>
      <c r="AD122" s="36"/>
      <c r="AE122" s="36"/>
      <c r="AF122" s="36"/>
      <c r="AG122" s="36"/>
      <c r="AH122" s="36"/>
      <c r="AI122" s="36"/>
      <c r="AJ122" s="36"/>
      <c r="AK122" s="36"/>
      <c r="AL122" s="36"/>
    </row>
    <row r="123" spans="1:38" x14ac:dyDescent="0.2">
      <c r="A123" s="17"/>
      <c r="B123" s="79"/>
      <c r="C123" s="133" t="s">
        <v>13</v>
      </c>
      <c r="D123" s="57">
        <v>1081510.9367833331</v>
      </c>
      <c r="E123" s="52">
        <v>1408936.9250333316</v>
      </c>
      <c r="F123" s="233"/>
      <c r="G123" s="2"/>
      <c r="AD123" s="36"/>
      <c r="AE123" s="36"/>
      <c r="AF123" s="36"/>
      <c r="AG123" s="36"/>
      <c r="AH123" s="36"/>
      <c r="AI123" s="36"/>
      <c r="AJ123" s="36"/>
      <c r="AK123" s="36"/>
      <c r="AL123" s="36"/>
    </row>
    <row r="124" spans="1:38" ht="13.5" thickBot="1" x14ac:dyDescent="0.25">
      <c r="A124" s="17"/>
      <c r="B124" s="82" t="s">
        <v>89</v>
      </c>
      <c r="C124" s="132"/>
      <c r="D124" s="68">
        <f>SUM(D112:D123)</f>
        <v>12578132.761033332</v>
      </c>
      <c r="E124" s="70">
        <f>SUM(E112:E123)</f>
        <v>15268259.09695</v>
      </c>
      <c r="F124" s="2"/>
      <c r="G124" s="2"/>
      <c r="AD124" s="36"/>
      <c r="AE124" s="36"/>
      <c r="AF124" s="36"/>
      <c r="AG124" s="36"/>
      <c r="AH124" s="36"/>
      <c r="AI124" s="36"/>
      <c r="AJ124" s="36"/>
      <c r="AK124" s="36"/>
      <c r="AL124" s="36"/>
    </row>
    <row r="125" spans="1:38" x14ac:dyDescent="0.2">
      <c r="A125" s="17"/>
      <c r="B125" s="51">
        <v>2018</v>
      </c>
      <c r="C125" s="285" t="s">
        <v>2</v>
      </c>
      <c r="D125" s="56">
        <v>1081286.2951833336</v>
      </c>
      <c r="E125" s="54">
        <v>1417717.7052500008</v>
      </c>
      <c r="F125" s="2"/>
      <c r="G125" s="2"/>
      <c r="AD125" s="36"/>
      <c r="AE125" s="36"/>
      <c r="AF125" s="36"/>
      <c r="AG125" s="36"/>
      <c r="AH125" s="36"/>
      <c r="AI125" s="36"/>
      <c r="AJ125" s="36"/>
      <c r="AK125" s="36"/>
      <c r="AL125" s="36"/>
    </row>
    <row r="126" spans="1:38" x14ac:dyDescent="0.2">
      <c r="A126" s="17"/>
      <c r="B126" s="79"/>
      <c r="C126" s="133" t="s">
        <v>3</v>
      </c>
      <c r="D126" s="57">
        <v>954834.49589999998</v>
      </c>
      <c r="E126" s="52">
        <v>1255120.7973499992</v>
      </c>
      <c r="F126" s="2"/>
      <c r="G126" s="2"/>
      <c r="AD126" s="36"/>
      <c r="AE126" s="36"/>
      <c r="AF126" s="36"/>
      <c r="AG126" s="36"/>
      <c r="AH126" s="36"/>
      <c r="AI126" s="36"/>
      <c r="AJ126" s="36"/>
      <c r="AK126" s="36"/>
      <c r="AL126" s="36"/>
    </row>
    <row r="127" spans="1:38" x14ac:dyDescent="0.2">
      <c r="A127" s="17"/>
      <c r="B127" s="79"/>
      <c r="C127" s="133" t="s">
        <v>4</v>
      </c>
      <c r="D127" s="57">
        <v>1130714.3889499998</v>
      </c>
      <c r="E127" s="52">
        <v>1474942.2970500009</v>
      </c>
      <c r="F127" s="2"/>
      <c r="G127" s="2"/>
      <c r="AD127" s="36"/>
      <c r="AE127" s="36"/>
      <c r="AF127" s="36"/>
      <c r="AG127" s="36"/>
      <c r="AH127" s="36"/>
      <c r="AI127" s="36"/>
      <c r="AJ127" s="36"/>
      <c r="AK127" s="36"/>
      <c r="AL127" s="36"/>
    </row>
    <row r="128" spans="1:38" x14ac:dyDescent="0.2">
      <c r="A128" s="17"/>
      <c r="B128" s="79"/>
      <c r="C128" s="133" t="s">
        <v>5</v>
      </c>
      <c r="D128" s="57">
        <v>1100152.40075</v>
      </c>
      <c r="E128" s="52">
        <v>1447507.9894999987</v>
      </c>
      <c r="F128" s="2"/>
      <c r="G128" s="2"/>
      <c r="AD128" s="36"/>
      <c r="AE128" s="36"/>
      <c r="AF128" s="36"/>
      <c r="AG128" s="36"/>
      <c r="AH128" s="36"/>
      <c r="AI128" s="36"/>
      <c r="AJ128" s="36"/>
      <c r="AK128" s="36"/>
      <c r="AL128" s="36"/>
    </row>
    <row r="129" spans="1:38" x14ac:dyDescent="0.2">
      <c r="A129" s="17"/>
      <c r="B129" s="79"/>
      <c r="C129" s="133" t="s">
        <v>6</v>
      </c>
      <c r="D129" s="57">
        <v>1130007.1280833334</v>
      </c>
      <c r="E129" s="52">
        <v>1515142.7732833335</v>
      </c>
      <c r="F129" s="2"/>
      <c r="G129" s="2"/>
      <c r="AD129" s="36"/>
      <c r="AE129" s="36"/>
      <c r="AF129" s="36"/>
      <c r="AG129" s="36"/>
      <c r="AH129" s="36"/>
      <c r="AI129" s="36"/>
      <c r="AJ129" s="36"/>
      <c r="AK129" s="36"/>
      <c r="AL129" s="36"/>
    </row>
    <row r="130" spans="1:38" x14ac:dyDescent="0.2">
      <c r="A130" s="17"/>
      <c r="B130" s="79"/>
      <c r="C130" s="133" t="s">
        <v>7</v>
      </c>
      <c r="D130" s="57">
        <v>1118582.4559166669</v>
      </c>
      <c r="E130" s="52">
        <v>1506488.5775666663</v>
      </c>
      <c r="F130" s="2"/>
      <c r="G130" s="2"/>
      <c r="AD130" s="36"/>
      <c r="AE130" s="36"/>
      <c r="AF130" s="36"/>
      <c r="AG130" s="36"/>
      <c r="AH130" s="36"/>
      <c r="AI130" s="36"/>
      <c r="AJ130" s="36"/>
      <c r="AK130" s="36"/>
      <c r="AL130" s="36"/>
    </row>
    <row r="131" spans="1:38" x14ac:dyDescent="0.2">
      <c r="A131" s="17"/>
      <c r="B131" s="79"/>
      <c r="C131" s="133" t="s">
        <v>8</v>
      </c>
      <c r="D131" s="57">
        <v>1116679.4896333336</v>
      </c>
      <c r="E131" s="52">
        <v>1514872.9314166671</v>
      </c>
      <c r="F131" s="2"/>
      <c r="G131" s="2"/>
      <c r="AD131" s="36"/>
      <c r="AE131" s="36"/>
      <c r="AF131" s="36"/>
      <c r="AG131" s="36"/>
      <c r="AH131" s="36"/>
      <c r="AI131" s="36"/>
      <c r="AJ131" s="36"/>
      <c r="AK131" s="36"/>
      <c r="AL131" s="36"/>
    </row>
    <row r="132" spans="1:38" x14ac:dyDescent="0.2">
      <c r="A132" s="17"/>
      <c r="B132" s="79"/>
      <c r="C132" s="133" t="s">
        <v>9</v>
      </c>
      <c r="D132" s="57">
        <v>1200336.709916668</v>
      </c>
      <c r="E132" s="52">
        <v>1622893.6365666655</v>
      </c>
      <c r="F132" s="2"/>
      <c r="G132" s="2"/>
      <c r="AD132" s="36"/>
      <c r="AE132" s="36"/>
      <c r="AF132" s="36"/>
      <c r="AG132" s="36"/>
      <c r="AH132" s="36"/>
      <c r="AI132" s="36"/>
      <c r="AJ132" s="36"/>
      <c r="AK132" s="36"/>
      <c r="AL132" s="36"/>
    </row>
    <row r="133" spans="1:38" x14ac:dyDescent="0.2">
      <c r="A133" s="17"/>
      <c r="B133" s="79"/>
      <c r="C133" s="133" t="s">
        <v>10</v>
      </c>
      <c r="D133" s="57">
        <v>1093213.8954333335</v>
      </c>
      <c r="E133" s="52">
        <v>1500594.0498166676</v>
      </c>
      <c r="F133" s="2"/>
      <c r="G133" s="2"/>
      <c r="AD133" s="36"/>
      <c r="AE133" s="36"/>
      <c r="AF133" s="36"/>
      <c r="AG133" s="36"/>
      <c r="AH133" s="36"/>
      <c r="AI133" s="36"/>
      <c r="AJ133" s="36"/>
      <c r="AK133" s="36"/>
      <c r="AL133" s="36"/>
    </row>
    <row r="134" spans="1:38" x14ac:dyDescent="0.2">
      <c r="A134" s="17"/>
      <c r="B134" s="79"/>
      <c r="C134" s="133" t="s">
        <v>11</v>
      </c>
      <c r="D134" s="57">
        <v>1236537.6871166676</v>
      </c>
      <c r="E134" s="52">
        <v>1675488.5203999996</v>
      </c>
      <c r="F134" s="2"/>
      <c r="G134" s="2"/>
      <c r="AD134" s="36"/>
      <c r="AE134" s="36"/>
      <c r="AF134" s="36"/>
      <c r="AG134" s="36"/>
      <c r="AH134" s="36"/>
      <c r="AI134" s="36"/>
      <c r="AJ134" s="36"/>
      <c r="AK134" s="36"/>
      <c r="AL134" s="36"/>
    </row>
    <row r="135" spans="1:38" x14ac:dyDescent="0.2">
      <c r="A135" s="17"/>
      <c r="B135" s="79"/>
      <c r="C135" s="133" t="s">
        <v>12</v>
      </c>
      <c r="D135" s="57">
        <v>1188635.610283334</v>
      </c>
      <c r="E135" s="52">
        <v>1629066.0683333331</v>
      </c>
      <c r="F135" s="2"/>
      <c r="G135" s="2"/>
      <c r="AD135" s="36"/>
      <c r="AE135" s="36"/>
      <c r="AF135" s="36"/>
      <c r="AG135" s="36"/>
      <c r="AH135" s="36"/>
      <c r="AI135" s="36"/>
      <c r="AJ135" s="36"/>
      <c r="AK135" s="36"/>
      <c r="AL135" s="36"/>
    </row>
    <row r="136" spans="1:38" x14ac:dyDescent="0.2">
      <c r="A136" s="17"/>
      <c r="B136" s="79"/>
      <c r="C136" s="133" t="s">
        <v>13</v>
      </c>
      <c r="D136" s="57">
        <v>1210385.9539666665</v>
      </c>
      <c r="E136" s="52">
        <v>1671872.9860666643</v>
      </c>
      <c r="F136" s="2"/>
      <c r="G136" s="2"/>
      <c r="AD136" s="36"/>
      <c r="AE136" s="36"/>
      <c r="AF136" s="36"/>
      <c r="AG136" s="36"/>
      <c r="AH136" s="36"/>
      <c r="AI136" s="36"/>
      <c r="AJ136" s="36"/>
      <c r="AK136" s="36"/>
      <c r="AL136" s="36"/>
    </row>
    <row r="137" spans="1:38" ht="13.5" thickBot="1" x14ac:dyDescent="0.25">
      <c r="A137" s="17"/>
      <c r="B137" s="82" t="s">
        <v>95</v>
      </c>
      <c r="C137" s="132"/>
      <c r="D137" s="68">
        <f>SUM(D125:D136)</f>
        <v>13561366.511133336</v>
      </c>
      <c r="E137" s="70">
        <f>SUM(E125:E136)</f>
        <v>18231708.332599994</v>
      </c>
      <c r="F137" s="2"/>
      <c r="G137" s="2"/>
      <c r="AD137" s="36"/>
      <c r="AE137" s="36"/>
      <c r="AF137" s="36"/>
      <c r="AG137" s="36"/>
      <c r="AH137" s="36"/>
      <c r="AI137" s="36"/>
      <c r="AJ137" s="36"/>
      <c r="AK137" s="36"/>
      <c r="AL137" s="36"/>
    </row>
    <row r="138" spans="1:38" x14ac:dyDescent="0.2">
      <c r="A138" s="17"/>
      <c r="B138" s="51">
        <v>2019</v>
      </c>
      <c r="C138" s="292" t="s">
        <v>2</v>
      </c>
      <c r="D138" s="56">
        <v>1194741.6457833333</v>
      </c>
      <c r="E138" s="54">
        <v>1691286.1477500016</v>
      </c>
      <c r="F138" s="233"/>
      <c r="G138" s="2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x14ac:dyDescent="0.2">
      <c r="A139" s="17"/>
      <c r="B139" s="79"/>
      <c r="C139" s="133" t="s">
        <v>3</v>
      </c>
      <c r="D139" s="57">
        <v>1040746.0282833334</v>
      </c>
      <c r="E139" s="52">
        <v>1474297.6155000003</v>
      </c>
      <c r="F139" s="233"/>
      <c r="G139" s="2"/>
      <c r="AD139" s="36"/>
      <c r="AE139" s="36"/>
      <c r="AF139" s="36"/>
      <c r="AG139" s="36"/>
      <c r="AH139" s="36"/>
      <c r="AI139" s="36"/>
      <c r="AJ139" s="36"/>
      <c r="AK139" s="36"/>
      <c r="AL139" s="36"/>
    </row>
    <row r="140" spans="1:38" x14ac:dyDescent="0.2">
      <c r="A140" s="17"/>
      <c r="B140" s="79"/>
      <c r="C140" s="133" t="s">
        <v>4</v>
      </c>
      <c r="D140" s="57">
        <v>1235879.634566667</v>
      </c>
      <c r="E140" s="52">
        <v>1736217.2187333333</v>
      </c>
      <c r="F140" s="233"/>
      <c r="G140" s="2"/>
      <c r="AD140" s="36"/>
      <c r="AE140" s="36"/>
      <c r="AF140" s="36"/>
      <c r="AG140" s="36"/>
      <c r="AH140" s="36"/>
      <c r="AI140" s="36"/>
      <c r="AJ140" s="36"/>
      <c r="AK140" s="36"/>
      <c r="AL140" s="36"/>
    </row>
    <row r="141" spans="1:38" x14ac:dyDescent="0.2">
      <c r="A141" s="17"/>
      <c r="B141" s="79"/>
      <c r="C141" s="133" t="s">
        <v>5</v>
      </c>
      <c r="D141" s="57">
        <v>1189614.2284833335</v>
      </c>
      <c r="E141" s="52">
        <v>1667682.8374833325</v>
      </c>
      <c r="F141" s="233"/>
      <c r="G141" s="2"/>
      <c r="AD141" s="36"/>
      <c r="AE141" s="36"/>
      <c r="AF141" s="36"/>
      <c r="AG141" s="36"/>
      <c r="AH141" s="36"/>
      <c r="AI141" s="36"/>
      <c r="AJ141" s="36"/>
      <c r="AK141" s="36"/>
      <c r="AL141" s="36"/>
    </row>
    <row r="142" spans="1:38" x14ac:dyDescent="0.2">
      <c r="A142" s="17"/>
      <c r="B142" s="79"/>
      <c r="C142" s="133" t="s">
        <v>6</v>
      </c>
      <c r="D142" s="57">
        <v>1209736.3458666671</v>
      </c>
      <c r="E142" s="52">
        <v>1710874.7745333342</v>
      </c>
      <c r="F142" s="233"/>
      <c r="G142" s="2"/>
      <c r="AD142" s="36"/>
      <c r="AE142" s="36"/>
      <c r="AF142" s="36"/>
      <c r="AG142" s="36"/>
      <c r="AH142" s="36"/>
      <c r="AI142" s="36"/>
      <c r="AJ142" s="36"/>
      <c r="AK142" s="36"/>
      <c r="AL142" s="36"/>
    </row>
    <row r="143" spans="1:38" x14ac:dyDescent="0.2">
      <c r="A143" s="17"/>
      <c r="B143" s="79"/>
      <c r="C143" s="133" t="s">
        <v>7</v>
      </c>
      <c r="D143" s="57">
        <v>1161869.0039166664</v>
      </c>
      <c r="E143" s="52">
        <v>1641038.0273333318</v>
      </c>
      <c r="F143" s="233"/>
      <c r="G143" s="2"/>
      <c r="AD143" s="36"/>
      <c r="AE143" s="36"/>
      <c r="AF143" s="36"/>
      <c r="AG143" s="36"/>
      <c r="AH143" s="36"/>
      <c r="AI143" s="36"/>
      <c r="AJ143" s="36"/>
      <c r="AK143" s="36"/>
      <c r="AL143" s="36"/>
    </row>
    <row r="144" spans="1:38" x14ac:dyDescent="0.2">
      <c r="A144" s="17"/>
      <c r="B144" s="79"/>
      <c r="C144" s="133" t="s">
        <v>8</v>
      </c>
      <c r="D144" s="57">
        <v>1221339.2399833333</v>
      </c>
      <c r="E144" s="52">
        <v>1708889.6974166669</v>
      </c>
      <c r="F144" s="233"/>
      <c r="G144" s="2"/>
      <c r="AD144" s="36"/>
      <c r="AE144" s="36"/>
      <c r="AF144" s="36"/>
      <c r="AG144" s="36"/>
      <c r="AH144" s="36"/>
      <c r="AI144" s="36"/>
      <c r="AJ144" s="36"/>
      <c r="AK144" s="36"/>
      <c r="AL144" s="36"/>
    </row>
    <row r="145" spans="1:38" x14ac:dyDescent="0.2">
      <c r="A145" s="17"/>
      <c r="B145" s="79"/>
      <c r="C145" s="133" t="s">
        <v>9</v>
      </c>
      <c r="D145" s="57">
        <v>1281804.4697333327</v>
      </c>
      <c r="E145" s="52">
        <v>1792306.8070666671</v>
      </c>
      <c r="F145" s="233"/>
      <c r="G145" s="2"/>
      <c r="AD145" s="36"/>
      <c r="AE145" s="36"/>
      <c r="AF145" s="36"/>
      <c r="AG145" s="36"/>
      <c r="AH145" s="36"/>
      <c r="AI145" s="36"/>
      <c r="AJ145" s="36"/>
      <c r="AK145" s="36"/>
      <c r="AL145" s="36"/>
    </row>
    <row r="146" spans="1:38" x14ac:dyDescent="0.2">
      <c r="A146" s="17"/>
      <c r="B146" s="79"/>
      <c r="C146" s="133" t="s">
        <v>10</v>
      </c>
      <c r="D146" s="57">
        <v>1160281.6333833332</v>
      </c>
      <c r="E146" s="52">
        <v>1641546.1198499997</v>
      </c>
      <c r="F146" s="233"/>
      <c r="G146" s="2"/>
      <c r="AD146" s="36"/>
      <c r="AE146" s="36"/>
      <c r="AF146" s="36"/>
      <c r="AG146" s="36"/>
      <c r="AH146" s="36"/>
      <c r="AI146" s="36"/>
      <c r="AJ146" s="36"/>
      <c r="AK146" s="36"/>
      <c r="AL146" s="36"/>
    </row>
    <row r="147" spans="1:38" x14ac:dyDescent="0.2">
      <c r="A147" s="17"/>
      <c r="B147" s="79"/>
      <c r="C147" s="133" t="s">
        <v>11</v>
      </c>
      <c r="D147" s="57">
        <v>1332243.7384166666</v>
      </c>
      <c r="E147" s="52">
        <v>1914290.6118333335</v>
      </c>
      <c r="F147" s="233"/>
      <c r="G147" s="2"/>
      <c r="AD147" s="36"/>
      <c r="AE147" s="36"/>
      <c r="AF147" s="36"/>
      <c r="AG147" s="36"/>
      <c r="AH147" s="36"/>
      <c r="AI147" s="36"/>
      <c r="AJ147" s="36"/>
      <c r="AK147" s="36"/>
      <c r="AL147" s="36"/>
    </row>
    <row r="148" spans="1:38" x14ac:dyDescent="0.2">
      <c r="A148" s="17"/>
      <c r="B148" s="79"/>
      <c r="C148" s="133" t="s">
        <v>12</v>
      </c>
      <c r="D148" s="57">
        <v>1237786.1882333334</v>
      </c>
      <c r="E148" s="52">
        <v>1725404.3946166662</v>
      </c>
      <c r="F148" s="233"/>
      <c r="G148" s="2"/>
      <c r="AD148" s="36"/>
      <c r="AE148" s="36"/>
      <c r="AF148" s="36"/>
      <c r="AG148" s="36"/>
      <c r="AH148" s="36"/>
      <c r="AI148" s="36"/>
      <c r="AJ148" s="36"/>
      <c r="AK148" s="36"/>
      <c r="AL148" s="36"/>
    </row>
    <row r="149" spans="1:38" x14ac:dyDescent="0.2">
      <c r="A149" s="17"/>
      <c r="B149" s="79"/>
      <c r="C149" s="133" t="s">
        <v>13</v>
      </c>
      <c r="D149" s="57">
        <v>1246646.5666999996</v>
      </c>
      <c r="E149" s="52">
        <v>1713797.866516667</v>
      </c>
      <c r="F149" s="233"/>
      <c r="G149" s="2"/>
      <c r="AD149" s="36"/>
      <c r="AE149" s="36"/>
      <c r="AF149" s="36"/>
      <c r="AG149" s="36"/>
      <c r="AH149" s="36"/>
      <c r="AI149" s="36"/>
      <c r="AJ149" s="36"/>
      <c r="AK149" s="36"/>
      <c r="AL149" s="36"/>
    </row>
    <row r="150" spans="1:38" ht="13.5" thickBot="1" x14ac:dyDescent="0.25">
      <c r="A150" s="17"/>
      <c r="B150" s="82" t="s">
        <v>96</v>
      </c>
      <c r="C150" s="132"/>
      <c r="D150" s="68">
        <f>SUM(D138:D149)</f>
        <v>14512688.72335</v>
      </c>
      <c r="E150" s="70">
        <f>SUM(E138:E149)</f>
        <v>20417632.118633337</v>
      </c>
      <c r="F150" s="2"/>
      <c r="G150" s="2"/>
      <c r="AD150" s="36"/>
      <c r="AE150" s="36"/>
      <c r="AF150" s="36"/>
      <c r="AG150" s="36"/>
      <c r="AH150" s="36"/>
      <c r="AI150" s="36"/>
      <c r="AJ150" s="36"/>
      <c r="AK150" s="36"/>
      <c r="AL150" s="36"/>
    </row>
    <row r="151" spans="1:38" x14ac:dyDescent="0.2">
      <c r="A151" s="17"/>
      <c r="B151" s="51">
        <v>2020</v>
      </c>
      <c r="C151" s="299" t="s">
        <v>2</v>
      </c>
      <c r="D151" s="56">
        <v>1216000.1977666665</v>
      </c>
      <c r="E151" s="54">
        <v>1714891.0560666667</v>
      </c>
      <c r="F151" s="2"/>
      <c r="G151" s="2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1:38" x14ac:dyDescent="0.2">
      <c r="A152" s="17"/>
      <c r="B152" s="79"/>
      <c r="C152" s="133" t="s">
        <v>3</v>
      </c>
      <c r="D152" s="57">
        <v>1130970.4244166664</v>
      </c>
      <c r="E152" s="52">
        <v>1574001.8754333337</v>
      </c>
      <c r="F152" s="2"/>
      <c r="G152" s="2"/>
      <c r="AD152" s="36"/>
      <c r="AE152" s="36"/>
      <c r="AF152" s="36"/>
      <c r="AG152" s="36"/>
      <c r="AH152" s="36"/>
      <c r="AI152" s="36"/>
      <c r="AJ152" s="36"/>
      <c r="AK152" s="36"/>
      <c r="AL152" s="36"/>
    </row>
    <row r="153" spans="1:38" x14ac:dyDescent="0.2">
      <c r="A153" s="17"/>
      <c r="B153" s="79"/>
      <c r="C153" s="133" t="s">
        <v>4</v>
      </c>
      <c r="D153" s="57">
        <v>1477932.0854333327</v>
      </c>
      <c r="E153" s="52">
        <v>2067712.6054000014</v>
      </c>
      <c r="F153" s="2"/>
      <c r="G153" s="2"/>
      <c r="AD153" s="36"/>
      <c r="AE153" s="36"/>
      <c r="AF153" s="36"/>
      <c r="AG153" s="36"/>
      <c r="AH153" s="36"/>
      <c r="AI153" s="36"/>
      <c r="AJ153" s="36"/>
      <c r="AK153" s="36"/>
      <c r="AL153" s="36"/>
    </row>
    <row r="154" spans="1:38" x14ac:dyDescent="0.2">
      <c r="A154" s="17"/>
      <c r="B154" s="79"/>
      <c r="C154" s="133" t="s">
        <v>5</v>
      </c>
      <c r="D154" s="57">
        <v>1416391.4717833328</v>
      </c>
      <c r="E154" s="52">
        <v>2011557.2993166663</v>
      </c>
      <c r="F154" s="2"/>
      <c r="G154" s="2"/>
      <c r="AD154" s="36"/>
      <c r="AE154" s="36"/>
      <c r="AF154" s="36"/>
      <c r="AG154" s="36"/>
      <c r="AH154" s="36"/>
      <c r="AI154" s="36"/>
      <c r="AJ154" s="36"/>
      <c r="AK154" s="36"/>
      <c r="AL154" s="36"/>
    </row>
    <row r="155" spans="1:38" x14ac:dyDescent="0.2">
      <c r="A155" s="17"/>
      <c r="B155" s="79"/>
      <c r="C155" s="133" t="s">
        <v>6</v>
      </c>
      <c r="D155" s="57">
        <v>1499329.2968000006</v>
      </c>
      <c r="E155" s="52">
        <v>2146849.2254333333</v>
      </c>
      <c r="F155" s="2"/>
      <c r="G155" s="2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1:38" x14ac:dyDescent="0.2">
      <c r="A156" s="17"/>
      <c r="B156" s="79"/>
      <c r="C156" s="133" t="s">
        <v>7</v>
      </c>
      <c r="D156" s="57">
        <v>1546363.2239500002</v>
      </c>
      <c r="E156" s="52">
        <v>2217337.9781666673</v>
      </c>
      <c r="F156" s="2"/>
      <c r="G156" s="2"/>
      <c r="AD156" s="36"/>
      <c r="AE156" s="36"/>
      <c r="AF156" s="36"/>
      <c r="AG156" s="36"/>
      <c r="AH156" s="36"/>
      <c r="AI156" s="36"/>
      <c r="AJ156" s="36"/>
      <c r="AK156" s="36"/>
      <c r="AL156" s="36"/>
    </row>
    <row r="157" spans="1:38" x14ac:dyDescent="0.2">
      <c r="A157" s="17"/>
      <c r="B157" s="79"/>
      <c r="C157" s="133" t="s">
        <v>8</v>
      </c>
      <c r="D157" s="57">
        <v>1601230.0164333328</v>
      </c>
      <c r="E157" s="52">
        <v>2277858.1892166687</v>
      </c>
      <c r="F157" s="2"/>
      <c r="G157" s="2"/>
      <c r="AD157" s="36"/>
      <c r="AE157" s="36"/>
      <c r="AF157" s="36"/>
      <c r="AG157" s="36"/>
      <c r="AH157" s="36"/>
      <c r="AI157" s="36"/>
      <c r="AJ157" s="36"/>
      <c r="AK157" s="36"/>
      <c r="AL157" s="36"/>
    </row>
    <row r="158" spans="1:38" x14ac:dyDescent="0.2">
      <c r="A158" s="17"/>
      <c r="B158" s="79"/>
      <c r="C158" s="133" t="s">
        <v>9</v>
      </c>
      <c r="D158" s="57">
        <v>1616550.2524666665</v>
      </c>
      <c r="E158" s="52">
        <v>2277334.1546333344</v>
      </c>
      <c r="F158" s="2"/>
      <c r="G158" s="2"/>
      <c r="AD158" s="36"/>
      <c r="AE158" s="36"/>
      <c r="AF158" s="36"/>
      <c r="AG158" s="36"/>
      <c r="AH158" s="36"/>
      <c r="AI158" s="36"/>
      <c r="AJ158" s="36"/>
      <c r="AK158" s="36"/>
      <c r="AL158" s="36"/>
    </row>
    <row r="159" spans="1:38" x14ac:dyDescent="0.2">
      <c r="A159" s="17"/>
      <c r="B159" s="79"/>
      <c r="C159" s="133" t="s">
        <v>10</v>
      </c>
      <c r="D159" s="57">
        <v>1497921.5365833333</v>
      </c>
      <c r="E159" s="52">
        <v>2102075.7168666697</v>
      </c>
      <c r="F159" s="2"/>
      <c r="G159" s="2" t="s">
        <v>100</v>
      </c>
      <c r="AD159" s="36"/>
      <c r="AE159" s="36"/>
      <c r="AF159" s="36"/>
      <c r="AG159" s="36"/>
      <c r="AH159" s="36"/>
      <c r="AI159" s="36"/>
      <c r="AJ159" s="36"/>
      <c r="AK159" s="36"/>
      <c r="AL159" s="36"/>
    </row>
    <row r="160" spans="1:38" x14ac:dyDescent="0.2">
      <c r="A160" s="17"/>
      <c r="B160" s="79"/>
      <c r="C160" s="133" t="s">
        <v>11</v>
      </c>
      <c r="D160" s="57">
        <v>1551649.4587000005</v>
      </c>
      <c r="E160" s="52">
        <v>2181259.4264333313</v>
      </c>
      <c r="F160" s="2"/>
      <c r="G160" s="2"/>
      <c r="AD160" s="36"/>
      <c r="AE160" s="36"/>
      <c r="AF160" s="36"/>
      <c r="AG160" s="36"/>
      <c r="AH160" s="36"/>
      <c r="AI160" s="36"/>
      <c r="AJ160" s="36"/>
      <c r="AK160" s="36"/>
      <c r="AL160" s="36"/>
    </row>
    <row r="161" spans="1:38" x14ac:dyDescent="0.2">
      <c r="A161" s="17"/>
      <c r="B161" s="79"/>
      <c r="C161" s="133" t="s">
        <v>12</v>
      </c>
      <c r="D161" s="57">
        <v>1481679.5513000006</v>
      </c>
      <c r="E161" s="52">
        <v>2059918.3005833318</v>
      </c>
      <c r="F161" s="2"/>
      <c r="G161" s="2"/>
      <c r="AD161" s="36"/>
      <c r="AE161" s="36"/>
      <c r="AF161" s="36"/>
      <c r="AG161" s="36"/>
      <c r="AH161" s="36"/>
      <c r="AI161" s="36"/>
      <c r="AJ161" s="36"/>
      <c r="AK161" s="36"/>
      <c r="AL161" s="36"/>
    </row>
    <row r="162" spans="1:38" x14ac:dyDescent="0.2">
      <c r="A162" s="17"/>
      <c r="B162" s="79"/>
      <c r="C162" s="133" t="s">
        <v>13</v>
      </c>
      <c r="D162" s="57">
        <v>1529207.0993333326</v>
      </c>
      <c r="E162" s="52">
        <v>2126566.3476999989</v>
      </c>
      <c r="F162" s="2"/>
      <c r="G162" s="2"/>
      <c r="AD162" s="36"/>
      <c r="AE162" s="36"/>
      <c r="AF162" s="36"/>
      <c r="AG162" s="36"/>
      <c r="AH162" s="36"/>
      <c r="AI162" s="36"/>
      <c r="AJ162" s="36"/>
      <c r="AK162" s="36"/>
      <c r="AL162" s="36"/>
    </row>
    <row r="163" spans="1:38" ht="13.5" thickBot="1" x14ac:dyDescent="0.25">
      <c r="A163" s="17"/>
      <c r="B163" s="82" t="s">
        <v>97</v>
      </c>
      <c r="C163" s="132"/>
      <c r="D163" s="68">
        <f>SUM(D151:D162)</f>
        <v>17565224.614966664</v>
      </c>
      <c r="E163" s="70">
        <f>SUM(E151:E162)</f>
        <v>24757362.175250005</v>
      </c>
      <c r="F163" s="2"/>
      <c r="G163" s="2"/>
      <c r="AD163" s="36"/>
      <c r="AE163" s="36"/>
      <c r="AF163" s="36"/>
      <c r="AG163" s="36"/>
      <c r="AH163" s="36"/>
      <c r="AI163" s="36"/>
      <c r="AJ163" s="36"/>
      <c r="AK163" s="36"/>
      <c r="AL163" s="36"/>
    </row>
    <row r="164" spans="1:38" x14ac:dyDescent="0.2">
      <c r="A164" s="17"/>
      <c r="B164" s="51">
        <v>2021</v>
      </c>
      <c r="C164" s="299" t="s">
        <v>2</v>
      </c>
      <c r="D164" s="56">
        <v>1533172.2067999998</v>
      </c>
      <c r="E164" s="54">
        <v>2046680.5151499989</v>
      </c>
      <c r="F164" s="2"/>
      <c r="G164" s="2"/>
      <c r="AD164" s="36"/>
      <c r="AE164" s="36"/>
      <c r="AF164" s="36"/>
      <c r="AG164" s="36"/>
      <c r="AH164" s="36"/>
      <c r="AI164" s="36"/>
      <c r="AJ164" s="36"/>
      <c r="AK164" s="36"/>
      <c r="AL164" s="36"/>
    </row>
    <row r="165" spans="1:38" x14ac:dyDescent="0.2">
      <c r="A165" s="17"/>
      <c r="B165" s="79"/>
      <c r="C165" s="133" t="s">
        <v>3</v>
      </c>
      <c r="D165" s="57">
        <v>1387229.220283333</v>
      </c>
      <c r="E165" s="52">
        <v>1833383.3187166685</v>
      </c>
      <c r="F165" s="2"/>
      <c r="G165" s="2"/>
      <c r="AD165" s="36"/>
      <c r="AE165" s="36"/>
      <c r="AF165" s="36"/>
      <c r="AG165" s="36"/>
      <c r="AH165" s="36"/>
      <c r="AI165" s="36"/>
      <c r="AJ165" s="36"/>
      <c r="AK165" s="36"/>
      <c r="AL165" s="36"/>
    </row>
    <row r="166" spans="1:38" x14ac:dyDescent="0.2">
      <c r="A166" s="17"/>
      <c r="B166" s="79"/>
      <c r="C166" s="133" t="s">
        <v>4</v>
      </c>
      <c r="D166" s="57">
        <v>1686109.2254333328</v>
      </c>
      <c r="E166" s="52">
        <v>2228983.8930833316</v>
      </c>
      <c r="F166" s="2"/>
      <c r="G166" s="2"/>
      <c r="AD166" s="36"/>
      <c r="AE166" s="36"/>
      <c r="AF166" s="36"/>
      <c r="AG166" s="36"/>
      <c r="AH166" s="36"/>
      <c r="AI166" s="36"/>
      <c r="AJ166" s="36"/>
      <c r="AK166" s="36"/>
      <c r="AL166" s="36"/>
    </row>
    <row r="167" spans="1:38" x14ac:dyDescent="0.2">
      <c r="A167" s="17"/>
      <c r="B167" s="79"/>
      <c r="C167" s="133" t="s">
        <v>5</v>
      </c>
      <c r="D167" s="57">
        <v>1651455.5947333332</v>
      </c>
      <c r="E167" s="52">
        <v>2126188.0425499994</v>
      </c>
      <c r="F167" s="2"/>
      <c r="G167" s="2"/>
      <c r="AD167" s="36"/>
      <c r="AE167" s="36"/>
      <c r="AF167" s="36"/>
      <c r="AG167" s="36"/>
      <c r="AH167" s="36"/>
      <c r="AI167" s="36"/>
      <c r="AJ167" s="36"/>
      <c r="AK167" s="36"/>
      <c r="AL167" s="36"/>
    </row>
    <row r="168" spans="1:38" x14ac:dyDescent="0.2">
      <c r="A168" s="17"/>
      <c r="B168" s="79"/>
      <c r="C168" s="133" t="s">
        <v>6</v>
      </c>
      <c r="D168" s="57">
        <v>1649362.8001166668</v>
      </c>
      <c r="E168" s="52">
        <v>2324665.3762833313</v>
      </c>
      <c r="F168" s="2"/>
      <c r="G168" s="2"/>
      <c r="AD168" s="36"/>
      <c r="AE168" s="36"/>
      <c r="AF168" s="36"/>
      <c r="AG168" s="36"/>
      <c r="AH168" s="36"/>
      <c r="AI168" s="36"/>
      <c r="AJ168" s="36"/>
      <c r="AK168" s="36"/>
      <c r="AL168" s="36"/>
    </row>
    <row r="169" spans="1:38" x14ac:dyDescent="0.2">
      <c r="A169" s="17"/>
      <c r="B169" s="79"/>
      <c r="C169" s="133" t="s">
        <v>7</v>
      </c>
      <c r="D169" s="57">
        <v>1575480.717516667</v>
      </c>
      <c r="E169" s="52">
        <v>2012207.705866666</v>
      </c>
      <c r="F169" s="2"/>
      <c r="G169" s="2"/>
      <c r="AD169" s="36"/>
      <c r="AE169" s="36"/>
      <c r="AF169" s="36"/>
      <c r="AG169" s="36"/>
      <c r="AH169" s="36"/>
      <c r="AI169" s="36"/>
      <c r="AJ169" s="36"/>
      <c r="AK169" s="36"/>
      <c r="AL169" s="36"/>
    </row>
    <row r="170" spans="1:38" x14ac:dyDescent="0.2">
      <c r="A170" s="17"/>
      <c r="B170" s="79"/>
      <c r="C170" s="133" t="s">
        <v>8</v>
      </c>
      <c r="D170" s="57">
        <v>1589791.9520500002</v>
      </c>
      <c r="E170" s="52">
        <v>2001564.4646166682</v>
      </c>
      <c r="F170" s="2"/>
      <c r="G170" s="2"/>
      <c r="AD170" s="36"/>
      <c r="AE170" s="36"/>
      <c r="AF170" s="36"/>
      <c r="AG170" s="36"/>
      <c r="AH170" s="36"/>
      <c r="AI170" s="36"/>
      <c r="AJ170" s="36"/>
      <c r="AK170" s="36"/>
      <c r="AL170" s="36"/>
    </row>
    <row r="171" spans="1:38" x14ac:dyDescent="0.2">
      <c r="A171" s="17"/>
      <c r="B171" s="79"/>
      <c r="C171" s="133" t="s">
        <v>9</v>
      </c>
      <c r="D171" s="57">
        <v>1599288.7518833335</v>
      </c>
      <c r="E171" s="52">
        <v>2003642.3150999998</v>
      </c>
      <c r="F171" s="2"/>
      <c r="G171" s="2"/>
      <c r="AD171" s="36"/>
      <c r="AE171" s="36"/>
      <c r="AF171" s="36"/>
      <c r="AG171" s="36"/>
      <c r="AH171" s="36"/>
      <c r="AI171" s="36"/>
      <c r="AJ171" s="36"/>
      <c r="AK171" s="36"/>
      <c r="AL171" s="36"/>
    </row>
    <row r="172" spans="1:38" x14ac:dyDescent="0.2">
      <c r="A172" s="17"/>
      <c r="B172" s="79"/>
      <c r="C172" s="133" t="s">
        <v>10</v>
      </c>
      <c r="D172" s="57">
        <v>1488683.3135000004</v>
      </c>
      <c r="E172" s="52">
        <v>1845456.6963666666</v>
      </c>
      <c r="F172" s="2"/>
      <c r="G172" s="2"/>
      <c r="AD172" s="36"/>
      <c r="AE172" s="36"/>
      <c r="AF172" s="36"/>
      <c r="AG172" s="36"/>
      <c r="AH172" s="36"/>
      <c r="AI172" s="36"/>
      <c r="AJ172" s="36"/>
      <c r="AK172" s="36"/>
      <c r="AL172" s="36"/>
    </row>
    <row r="173" spans="1:38" ht="13.5" thickBot="1" x14ac:dyDescent="0.25">
      <c r="A173" s="17"/>
      <c r="B173" s="82" t="s">
        <v>99</v>
      </c>
      <c r="C173" s="132"/>
      <c r="D173" s="68">
        <f>SUM(D164:D172)</f>
        <v>14160573.782316666</v>
      </c>
      <c r="E173" s="70">
        <f>SUM(E164:E172)</f>
        <v>18422772.32773333</v>
      </c>
      <c r="F173" s="2"/>
      <c r="G173" s="2"/>
      <c r="AD173" s="36"/>
      <c r="AE173" s="36"/>
      <c r="AF173" s="36"/>
      <c r="AG173" s="36"/>
      <c r="AH173" s="36"/>
      <c r="AI173" s="36"/>
      <c r="AJ173" s="36"/>
      <c r="AK173" s="36"/>
      <c r="AL173" s="36"/>
    </row>
    <row r="174" spans="1:38" ht="13.5" thickBot="1" x14ac:dyDescent="0.25">
      <c r="A174" s="17"/>
      <c r="B174" s="67"/>
      <c r="C174" s="67"/>
      <c r="D174" s="138"/>
      <c r="E174" s="138"/>
      <c r="F174" s="16"/>
      <c r="G174" s="2"/>
      <c r="AD174" s="36"/>
      <c r="AE174" s="36"/>
      <c r="AF174" s="36"/>
      <c r="AG174" s="36"/>
      <c r="AH174" s="36"/>
      <c r="AI174" s="36"/>
      <c r="AJ174" s="36"/>
      <c r="AK174" s="36"/>
      <c r="AL174" s="36"/>
    </row>
    <row r="175" spans="1:38" ht="13.5" thickBot="1" x14ac:dyDescent="0.25">
      <c r="A175" s="17"/>
      <c r="B175" s="243" t="s">
        <v>101</v>
      </c>
      <c r="C175" s="244"/>
      <c r="D175" s="245">
        <f>+D173/SUM(D151:D159)-1</f>
        <v>8.9049682008585318E-2</v>
      </c>
      <c r="E175" s="246">
        <f>+E173/SUM(E151:E159)-1</f>
        <v>1.8028774180487428E-3</v>
      </c>
      <c r="F175" s="16"/>
      <c r="G175" s="2"/>
      <c r="AD175" s="36"/>
      <c r="AE175" s="36"/>
      <c r="AF175" s="36"/>
      <c r="AG175" s="36"/>
      <c r="AH175" s="36"/>
      <c r="AI175" s="36"/>
      <c r="AJ175" s="36"/>
      <c r="AK175" s="36"/>
      <c r="AL175" s="36"/>
    </row>
    <row r="176" spans="1:38" x14ac:dyDescent="0.2">
      <c r="A176" s="17"/>
      <c r="B176" s="67"/>
      <c r="C176" s="67"/>
      <c r="D176" s="138"/>
      <c r="E176" s="138"/>
      <c r="F176" s="16"/>
      <c r="G176" s="2"/>
      <c r="AD176" s="36"/>
      <c r="AE176" s="36"/>
      <c r="AF176" s="36"/>
      <c r="AG176" s="36"/>
      <c r="AH176" s="36"/>
      <c r="AI176" s="36"/>
      <c r="AJ176" s="36"/>
      <c r="AK176" s="36"/>
      <c r="AL176" s="36"/>
    </row>
    <row r="177" spans="1:38" x14ac:dyDescent="0.2">
      <c r="A177" s="17"/>
      <c r="B177" s="67"/>
      <c r="C177" s="67"/>
      <c r="D177" s="114"/>
      <c r="E177" s="114"/>
      <c r="F177" s="16"/>
      <c r="G177" s="2"/>
      <c r="AD177" s="36"/>
      <c r="AE177" s="36"/>
      <c r="AF177" s="36"/>
      <c r="AG177" s="36"/>
      <c r="AH177" s="36"/>
      <c r="AI177" s="36"/>
      <c r="AJ177" s="36"/>
      <c r="AK177" s="36"/>
      <c r="AL177" s="36"/>
    </row>
    <row r="178" spans="1:38" x14ac:dyDescent="0.2">
      <c r="A178" s="17"/>
      <c r="B178" s="45" t="s">
        <v>18</v>
      </c>
      <c r="C178" s="16"/>
      <c r="D178" s="114"/>
      <c r="E178" s="114"/>
      <c r="F178" s="16"/>
      <c r="G178" s="2"/>
      <c r="AD178" s="36"/>
      <c r="AE178" s="36"/>
      <c r="AF178" s="36"/>
      <c r="AG178" s="36"/>
      <c r="AH178" s="36"/>
      <c r="AI178" s="36"/>
      <c r="AJ178" s="36"/>
      <c r="AK178" s="36"/>
      <c r="AL178" s="36"/>
    </row>
    <row r="179" spans="1:38" x14ac:dyDescent="0.2">
      <c r="A179" s="17"/>
      <c r="B179" s="16"/>
      <c r="C179" s="16"/>
      <c r="D179" s="40"/>
      <c r="E179" s="16"/>
      <c r="F179" s="16"/>
      <c r="G179" s="2"/>
      <c r="AD179" s="36"/>
      <c r="AE179" s="36"/>
      <c r="AF179" s="36"/>
      <c r="AG179" s="36"/>
      <c r="AH179" s="36"/>
      <c r="AI179" s="36"/>
      <c r="AJ179" s="36"/>
      <c r="AK179" s="36"/>
      <c r="AL179" s="36"/>
    </row>
    <row r="180" spans="1:38" x14ac:dyDescent="0.2">
      <c r="A180" s="17"/>
      <c r="B180" s="16"/>
      <c r="C180" s="16"/>
      <c r="D180" s="40"/>
      <c r="E180" s="16"/>
      <c r="F180" s="16"/>
      <c r="G180" s="2"/>
      <c r="AD180" s="36"/>
      <c r="AE180" s="36"/>
      <c r="AF180" s="36"/>
      <c r="AG180" s="36"/>
      <c r="AH180" s="36"/>
      <c r="AI180" s="36"/>
      <c r="AJ180" s="36"/>
      <c r="AK180" s="36"/>
      <c r="AL180" s="36"/>
    </row>
    <row r="181" spans="1:38" x14ac:dyDescent="0.2">
      <c r="A181" s="17"/>
      <c r="B181" s="16"/>
      <c r="C181" s="16"/>
      <c r="D181" s="40"/>
      <c r="E181" s="16"/>
      <c r="F181" s="16"/>
      <c r="G181" s="2"/>
      <c r="AD181" s="36"/>
      <c r="AE181" s="36"/>
      <c r="AF181" s="36"/>
      <c r="AG181" s="36"/>
      <c r="AH181" s="36"/>
      <c r="AI181" s="36"/>
      <c r="AJ181" s="36"/>
      <c r="AK181" s="36"/>
      <c r="AL181" s="36"/>
    </row>
    <row r="182" spans="1:38" x14ac:dyDescent="0.2">
      <c r="A182" s="17"/>
      <c r="B182" s="16"/>
      <c r="C182" s="16"/>
      <c r="D182" s="40"/>
      <c r="E182" s="16"/>
      <c r="F182" s="16"/>
      <c r="G182" s="2"/>
      <c r="AD182" s="36"/>
      <c r="AE182" s="36"/>
      <c r="AF182" s="36"/>
      <c r="AG182" s="36"/>
      <c r="AH182" s="36"/>
      <c r="AI182" s="36"/>
      <c r="AJ182" s="36"/>
      <c r="AK182" s="36"/>
      <c r="AL182" s="36"/>
    </row>
    <row r="183" spans="1:38" x14ac:dyDescent="0.2">
      <c r="A183" s="17"/>
      <c r="B183" s="16"/>
      <c r="C183" s="16"/>
      <c r="D183" s="40"/>
      <c r="E183" s="16"/>
      <c r="F183" s="16"/>
      <c r="G183" s="2"/>
      <c r="AD183" s="36"/>
      <c r="AE183" s="36"/>
      <c r="AF183" s="36"/>
      <c r="AG183" s="36"/>
      <c r="AH183" s="36"/>
      <c r="AI183" s="36"/>
      <c r="AJ183" s="36"/>
      <c r="AK183" s="36"/>
      <c r="AL183" s="36"/>
    </row>
    <row r="184" spans="1:38" x14ac:dyDescent="0.2">
      <c r="A184" s="17"/>
      <c r="B184" s="16"/>
      <c r="C184" s="16"/>
      <c r="D184" s="40"/>
      <c r="E184" s="16"/>
      <c r="F184" s="16"/>
      <c r="G184" s="2"/>
      <c r="AD184" s="36"/>
      <c r="AE184" s="36"/>
      <c r="AF184" s="36"/>
      <c r="AG184" s="36"/>
      <c r="AH184" s="36"/>
      <c r="AI184" s="36"/>
      <c r="AJ184" s="36"/>
      <c r="AK184" s="36"/>
      <c r="AL184" s="36"/>
    </row>
    <row r="185" spans="1:38" x14ac:dyDescent="0.2">
      <c r="A185" s="17"/>
      <c r="B185" s="16"/>
      <c r="C185" s="16"/>
      <c r="D185" s="40"/>
      <c r="E185" s="16"/>
      <c r="F185" s="16"/>
      <c r="G185" s="2"/>
      <c r="AD185" s="36"/>
      <c r="AE185" s="36"/>
      <c r="AF185" s="36"/>
      <c r="AG185" s="36"/>
      <c r="AH185" s="36"/>
      <c r="AI185" s="36"/>
      <c r="AJ185" s="36"/>
      <c r="AK185" s="36"/>
      <c r="AL185" s="36"/>
    </row>
    <row r="186" spans="1:38" x14ac:dyDescent="0.2">
      <c r="A186" s="17"/>
      <c r="B186" s="16"/>
      <c r="C186" s="16"/>
      <c r="D186" s="40"/>
      <c r="E186" s="16"/>
      <c r="F186" s="16"/>
      <c r="G186" s="2"/>
      <c r="AD186" s="36"/>
      <c r="AE186" s="36"/>
      <c r="AF186" s="36"/>
      <c r="AG186" s="36"/>
      <c r="AH186" s="36"/>
      <c r="AI186" s="36"/>
      <c r="AJ186" s="36"/>
      <c r="AK186" s="36"/>
      <c r="AL186" s="36"/>
    </row>
    <row r="187" spans="1:38" x14ac:dyDescent="0.2">
      <c r="A187" s="17"/>
      <c r="B187" s="16"/>
      <c r="C187" s="16"/>
      <c r="D187" s="40"/>
      <c r="E187" s="16"/>
      <c r="F187" s="16"/>
      <c r="G187" s="2"/>
      <c r="AD187" s="36"/>
      <c r="AE187" s="36"/>
      <c r="AF187" s="36"/>
      <c r="AG187" s="36"/>
      <c r="AH187" s="36"/>
      <c r="AI187" s="36"/>
      <c r="AJ187" s="36"/>
      <c r="AK187" s="36"/>
      <c r="AL187" s="36"/>
    </row>
    <row r="188" spans="1:38" x14ac:dyDescent="0.2">
      <c r="A188" s="17"/>
      <c r="B188" s="16"/>
      <c r="C188" s="16"/>
      <c r="D188" s="40"/>
      <c r="E188" s="16"/>
      <c r="F188" s="16"/>
      <c r="G188" s="2"/>
      <c r="AD188" s="36"/>
      <c r="AE188" s="36"/>
      <c r="AF188" s="36"/>
      <c r="AG188" s="36"/>
      <c r="AH188" s="36"/>
      <c r="AI188" s="36"/>
      <c r="AJ188" s="36"/>
      <c r="AK188" s="36"/>
      <c r="AL188" s="36"/>
    </row>
    <row r="189" spans="1:38" x14ac:dyDescent="0.2">
      <c r="A189" s="17"/>
      <c r="B189" s="16"/>
      <c r="C189" s="16"/>
      <c r="D189" s="40"/>
      <c r="E189" s="16"/>
      <c r="F189" s="16"/>
      <c r="G189" s="2"/>
      <c r="AD189" s="36"/>
      <c r="AE189" s="36"/>
      <c r="AF189" s="36"/>
      <c r="AG189" s="36"/>
      <c r="AH189" s="36"/>
      <c r="AI189" s="36"/>
      <c r="AJ189" s="36"/>
      <c r="AK189" s="36"/>
      <c r="AL189" s="36"/>
    </row>
    <row r="190" spans="1:38" x14ac:dyDescent="0.2">
      <c r="A190" s="17"/>
      <c r="B190" s="16"/>
      <c r="C190" s="16"/>
      <c r="D190" s="40"/>
      <c r="E190" s="16"/>
      <c r="F190" s="16"/>
      <c r="G190" s="2"/>
      <c r="AD190" s="36"/>
      <c r="AE190" s="36"/>
      <c r="AF190" s="36"/>
      <c r="AG190" s="36"/>
      <c r="AH190" s="36"/>
      <c r="AI190" s="36"/>
      <c r="AJ190" s="36"/>
      <c r="AK190" s="36"/>
      <c r="AL190" s="36"/>
    </row>
    <row r="191" spans="1:38" x14ac:dyDescent="0.2">
      <c r="A191" s="17"/>
      <c r="B191" s="16"/>
      <c r="C191" s="16"/>
      <c r="D191" s="40"/>
      <c r="E191" s="16"/>
      <c r="F191" s="16"/>
      <c r="G191" s="2"/>
      <c r="AD191" s="36"/>
      <c r="AE191" s="36"/>
      <c r="AF191" s="36"/>
      <c r="AG191" s="36"/>
      <c r="AH191" s="36"/>
      <c r="AI191" s="36"/>
      <c r="AJ191" s="36"/>
      <c r="AK191" s="36"/>
      <c r="AL191" s="36"/>
    </row>
    <row r="192" spans="1:38" x14ac:dyDescent="0.2">
      <c r="A192" s="17"/>
      <c r="B192" s="16"/>
      <c r="C192" s="16"/>
      <c r="D192" s="40"/>
      <c r="E192" s="16"/>
      <c r="F192" s="16"/>
      <c r="G192" s="2"/>
      <c r="AD192" s="36"/>
      <c r="AE192" s="36"/>
      <c r="AF192" s="36"/>
      <c r="AG192" s="36"/>
      <c r="AH192" s="36"/>
      <c r="AI192" s="36"/>
      <c r="AJ192" s="36"/>
      <c r="AK192" s="36"/>
      <c r="AL192" s="36"/>
    </row>
    <row r="193" spans="1:38" x14ac:dyDescent="0.2">
      <c r="A193" s="17"/>
      <c r="B193" s="16"/>
      <c r="C193" s="16"/>
      <c r="D193" s="40"/>
      <c r="E193" s="16"/>
      <c r="F193" s="16"/>
      <c r="G193" s="2"/>
      <c r="AD193" s="36"/>
      <c r="AE193" s="36"/>
      <c r="AF193" s="36"/>
      <c r="AG193" s="36"/>
      <c r="AH193" s="36"/>
      <c r="AI193" s="36"/>
      <c r="AJ193" s="36"/>
      <c r="AK193" s="36"/>
      <c r="AL193" s="36"/>
    </row>
    <row r="194" spans="1:38" x14ac:dyDescent="0.2">
      <c r="A194" s="17"/>
      <c r="B194" s="16"/>
      <c r="C194" s="16"/>
      <c r="D194" s="40"/>
      <c r="E194" s="16"/>
      <c r="F194" s="16"/>
      <c r="G194" s="2"/>
      <c r="AD194" s="36"/>
      <c r="AE194" s="36"/>
      <c r="AF194" s="36"/>
      <c r="AG194" s="36"/>
      <c r="AH194" s="36"/>
      <c r="AI194" s="36"/>
      <c r="AJ194" s="36"/>
      <c r="AK194" s="36"/>
      <c r="AL194" s="36"/>
    </row>
    <row r="195" spans="1:38" x14ac:dyDescent="0.2">
      <c r="A195" s="17"/>
      <c r="B195" s="16"/>
      <c r="C195" s="16"/>
      <c r="D195" s="40"/>
      <c r="E195" s="16"/>
      <c r="F195" s="16"/>
      <c r="G195" s="2"/>
      <c r="AD195" s="36"/>
      <c r="AE195" s="36"/>
      <c r="AF195" s="36"/>
      <c r="AG195" s="36"/>
      <c r="AH195" s="36"/>
      <c r="AI195" s="36"/>
      <c r="AJ195" s="36"/>
      <c r="AK195" s="36"/>
      <c r="AL195" s="36"/>
    </row>
    <row r="196" spans="1:38" x14ac:dyDescent="0.2">
      <c r="A196" s="17"/>
      <c r="B196" s="16"/>
      <c r="C196" s="16"/>
      <c r="D196" s="40"/>
      <c r="E196" s="16"/>
      <c r="F196" s="16"/>
      <c r="G196" s="2"/>
      <c r="AD196" s="36"/>
      <c r="AE196" s="36"/>
      <c r="AF196" s="36"/>
      <c r="AG196" s="36"/>
      <c r="AH196" s="36"/>
      <c r="AI196" s="36"/>
      <c r="AJ196" s="36"/>
      <c r="AK196" s="36"/>
      <c r="AL196" s="36"/>
    </row>
    <row r="197" spans="1:38" x14ac:dyDescent="0.2">
      <c r="A197" s="17"/>
      <c r="B197" s="16"/>
      <c r="C197" s="16"/>
      <c r="D197" s="40"/>
      <c r="E197" s="16"/>
      <c r="F197" s="16"/>
      <c r="G197" s="2"/>
      <c r="AD197" s="36"/>
      <c r="AE197" s="36"/>
      <c r="AF197" s="36"/>
      <c r="AG197" s="36"/>
      <c r="AH197" s="36"/>
      <c r="AI197" s="36"/>
      <c r="AJ197" s="36"/>
      <c r="AK197" s="36"/>
      <c r="AL197" s="36"/>
    </row>
    <row r="198" spans="1:38" x14ac:dyDescent="0.2">
      <c r="A198" s="17"/>
      <c r="B198" s="16"/>
      <c r="C198" s="16"/>
      <c r="D198" s="40"/>
      <c r="E198" s="16"/>
      <c r="F198" s="16"/>
      <c r="G198" s="2"/>
      <c r="AD198" s="36"/>
      <c r="AE198" s="36"/>
      <c r="AF198" s="36"/>
      <c r="AG198" s="36"/>
      <c r="AH198" s="36"/>
      <c r="AI198" s="36"/>
      <c r="AJ198" s="36"/>
      <c r="AK198" s="36"/>
      <c r="AL198" s="36"/>
    </row>
    <row r="199" spans="1:38" x14ac:dyDescent="0.2">
      <c r="A199" s="17"/>
      <c r="B199" s="16"/>
      <c r="C199" s="16"/>
      <c r="D199" s="40"/>
      <c r="E199" s="16"/>
      <c r="F199" s="41"/>
      <c r="G199" s="2"/>
      <c r="AD199" s="36"/>
      <c r="AE199" s="36"/>
      <c r="AF199" s="36"/>
      <c r="AG199" s="36"/>
      <c r="AH199" s="36"/>
      <c r="AI199" s="36"/>
      <c r="AJ199" s="36"/>
      <c r="AK199" s="36"/>
      <c r="AL199" s="36"/>
    </row>
    <row r="200" spans="1:38" hidden="1" x14ac:dyDescent="0.2">
      <c r="B200" s="16"/>
      <c r="C200" s="16"/>
      <c r="D200" s="40"/>
      <c r="E200" s="16"/>
      <c r="AD200" s="36"/>
      <c r="AE200" s="36"/>
      <c r="AF200" s="36"/>
      <c r="AG200" s="36"/>
      <c r="AH200" s="36"/>
      <c r="AI200" s="36"/>
      <c r="AJ200" s="36"/>
      <c r="AK200" s="36"/>
      <c r="AL200" s="36"/>
    </row>
    <row r="201" spans="1:38" hidden="1" x14ac:dyDescent="0.2">
      <c r="B201" s="16"/>
      <c r="C201" s="16"/>
      <c r="D201" s="40"/>
      <c r="E201" s="16"/>
      <c r="AD201" s="36"/>
      <c r="AE201" s="36"/>
      <c r="AF201" s="36"/>
      <c r="AG201" s="36"/>
      <c r="AH201" s="36"/>
      <c r="AI201" s="36"/>
      <c r="AJ201" s="36"/>
      <c r="AK201" s="36"/>
      <c r="AL201" s="36"/>
    </row>
    <row r="202" spans="1:38" hidden="1" x14ac:dyDescent="0.2">
      <c r="B202" s="16"/>
      <c r="C202" s="16"/>
      <c r="D202" s="16"/>
      <c r="E202" s="16"/>
      <c r="AD202" s="36"/>
      <c r="AE202" s="36"/>
      <c r="AF202" s="36"/>
      <c r="AG202" s="36"/>
      <c r="AH202" s="36"/>
      <c r="AI202" s="36"/>
      <c r="AJ202" s="36"/>
      <c r="AK202" s="36"/>
      <c r="AL202" s="36"/>
    </row>
    <row r="203" spans="1:38" hidden="1" x14ac:dyDescent="0.2">
      <c r="AD203" s="36"/>
      <c r="AE203" s="36"/>
      <c r="AF203" s="36"/>
      <c r="AG203" s="36"/>
      <c r="AH203" s="36"/>
      <c r="AI203" s="36"/>
      <c r="AJ203" s="36"/>
      <c r="AK203" s="36"/>
      <c r="AL203" s="36"/>
    </row>
    <row r="204" spans="1:38" hidden="1" x14ac:dyDescent="0.2">
      <c r="AD204" s="36"/>
      <c r="AE204" s="36"/>
      <c r="AF204" s="36"/>
      <c r="AG204" s="36"/>
      <c r="AH204" s="36"/>
      <c r="AI204" s="36"/>
      <c r="AJ204" s="36"/>
      <c r="AK204" s="36"/>
      <c r="AL204" s="36"/>
    </row>
    <row r="205" spans="1:38" hidden="1" x14ac:dyDescent="0.2">
      <c r="AD205" s="36"/>
      <c r="AE205" s="36"/>
      <c r="AF205" s="36"/>
      <c r="AG205" s="36"/>
      <c r="AH205" s="36"/>
      <c r="AI205" s="36"/>
      <c r="AJ205" s="36"/>
      <c r="AK205" s="36"/>
      <c r="AL205" s="36"/>
    </row>
    <row r="206" spans="1:38" hidden="1" x14ac:dyDescent="0.2">
      <c r="AD206" s="36"/>
      <c r="AE206" s="36"/>
      <c r="AF206" s="36"/>
      <c r="AG206" s="36"/>
      <c r="AH206" s="36"/>
      <c r="AI206" s="36"/>
      <c r="AJ206" s="36"/>
      <c r="AK206" s="36"/>
      <c r="AL206" s="36"/>
    </row>
    <row r="207" spans="1:38" hidden="1" x14ac:dyDescent="0.2">
      <c r="AD207" s="36"/>
      <c r="AE207" s="36"/>
      <c r="AF207" s="36"/>
      <c r="AG207" s="36"/>
      <c r="AH207" s="36"/>
      <c r="AI207" s="36"/>
      <c r="AJ207" s="36"/>
      <c r="AK207" s="36"/>
      <c r="AL207" s="36"/>
    </row>
    <row r="208" spans="1:38" hidden="1" x14ac:dyDescent="0.2">
      <c r="AD208" s="36"/>
      <c r="AE208" s="36"/>
      <c r="AF208" s="36"/>
      <c r="AG208" s="36"/>
      <c r="AH208" s="36"/>
      <c r="AI208" s="36"/>
      <c r="AJ208" s="36"/>
      <c r="AK208" s="36"/>
      <c r="AL208" s="36"/>
    </row>
    <row r="209" spans="30:38" hidden="1" x14ac:dyDescent="0.2">
      <c r="AD209" s="36"/>
      <c r="AE209" s="36"/>
      <c r="AF209" s="36"/>
      <c r="AG209" s="36"/>
      <c r="AH209" s="36"/>
      <c r="AI209" s="36"/>
      <c r="AJ209" s="36"/>
      <c r="AK209" s="36"/>
      <c r="AL209" s="36"/>
    </row>
    <row r="210" spans="30:38" hidden="1" x14ac:dyDescent="0.2">
      <c r="AD210" s="36"/>
      <c r="AE210" s="36"/>
      <c r="AF210" s="36"/>
      <c r="AG210" s="36"/>
      <c r="AH210" s="36"/>
      <c r="AI210" s="36"/>
      <c r="AJ210" s="36"/>
      <c r="AK210" s="36"/>
      <c r="AL210" s="36"/>
    </row>
    <row r="211" spans="30:38" hidden="1" x14ac:dyDescent="0.2">
      <c r="AD211" s="36"/>
      <c r="AE211" s="36"/>
      <c r="AF211" s="36"/>
      <c r="AG211" s="36"/>
      <c r="AH211" s="36"/>
      <c r="AI211" s="36"/>
      <c r="AJ211" s="36"/>
      <c r="AK211" s="36"/>
      <c r="AL211" s="36"/>
    </row>
    <row r="212" spans="30:38" hidden="1" x14ac:dyDescent="0.2">
      <c r="AD212" s="36"/>
      <c r="AE212" s="36"/>
      <c r="AF212" s="36"/>
      <c r="AG212" s="36"/>
      <c r="AH212" s="36"/>
      <c r="AI212" s="36"/>
      <c r="AJ212" s="36"/>
      <c r="AK212" s="36"/>
      <c r="AL212" s="36"/>
    </row>
    <row r="213" spans="30:38" hidden="1" x14ac:dyDescent="0.2">
      <c r="AD213" s="36"/>
      <c r="AE213" s="36"/>
      <c r="AF213" s="36"/>
      <c r="AG213" s="36"/>
      <c r="AH213" s="36"/>
      <c r="AI213" s="36"/>
      <c r="AJ213" s="36"/>
      <c r="AK213" s="36"/>
      <c r="AL213" s="36"/>
    </row>
    <row r="214" spans="30:38" hidden="1" x14ac:dyDescent="0.2">
      <c r="AD214" s="36"/>
      <c r="AE214" s="36"/>
      <c r="AF214" s="36"/>
      <c r="AG214" s="36"/>
      <c r="AH214" s="36"/>
      <c r="AI214" s="36"/>
      <c r="AJ214" s="36"/>
      <c r="AK214" s="36"/>
      <c r="AL214" s="36"/>
    </row>
    <row r="215" spans="30:38" hidden="1" x14ac:dyDescent="0.2">
      <c r="AD215" s="36"/>
      <c r="AE215" s="36"/>
      <c r="AF215" s="36"/>
      <c r="AG215" s="36"/>
      <c r="AH215" s="36"/>
      <c r="AI215" s="36"/>
      <c r="AJ215" s="36"/>
      <c r="AK215" s="36"/>
      <c r="AL215" s="36"/>
    </row>
    <row r="216" spans="30:38" hidden="1" x14ac:dyDescent="0.2">
      <c r="AD216" s="36"/>
      <c r="AE216" s="36"/>
      <c r="AF216" s="36"/>
      <c r="AG216" s="36"/>
      <c r="AH216" s="36"/>
      <c r="AI216" s="36"/>
      <c r="AJ216" s="36"/>
      <c r="AK216" s="36"/>
      <c r="AL216" s="36"/>
    </row>
    <row r="217" spans="30:38" hidden="1" x14ac:dyDescent="0.2">
      <c r="AD217" s="36"/>
      <c r="AE217" s="36"/>
      <c r="AF217" s="36"/>
      <c r="AG217" s="36"/>
      <c r="AH217" s="36"/>
      <c r="AI217" s="36"/>
      <c r="AJ217" s="36"/>
      <c r="AK217" s="36"/>
      <c r="AL217" s="36"/>
    </row>
    <row r="218" spans="30:38" hidden="1" x14ac:dyDescent="0.2">
      <c r="AD218" s="36"/>
      <c r="AE218" s="36"/>
      <c r="AF218" s="36"/>
      <c r="AG218" s="36"/>
      <c r="AH218" s="36"/>
      <c r="AI218" s="36"/>
      <c r="AJ218" s="36"/>
      <c r="AK218" s="36"/>
      <c r="AL218" s="36"/>
    </row>
    <row r="219" spans="30:38" hidden="1" x14ac:dyDescent="0.2">
      <c r="AD219" s="36"/>
      <c r="AE219" s="36"/>
      <c r="AF219" s="36"/>
      <c r="AG219" s="36"/>
      <c r="AH219" s="36"/>
      <c r="AI219" s="36"/>
      <c r="AJ219" s="36"/>
      <c r="AK219" s="36"/>
      <c r="AL219" s="36"/>
    </row>
    <row r="220" spans="30:38" hidden="1" x14ac:dyDescent="0.2">
      <c r="AD220" s="36"/>
      <c r="AE220" s="36"/>
      <c r="AF220" s="36"/>
      <c r="AG220" s="36"/>
      <c r="AH220" s="36"/>
      <c r="AI220" s="36"/>
      <c r="AJ220" s="36"/>
      <c r="AK220" s="36"/>
      <c r="AL220" s="36"/>
    </row>
    <row r="221" spans="30:38" hidden="1" x14ac:dyDescent="0.2">
      <c r="AD221" s="36"/>
      <c r="AE221" s="36"/>
      <c r="AF221" s="36"/>
      <c r="AG221" s="36"/>
      <c r="AH221" s="36"/>
      <c r="AI221" s="36"/>
      <c r="AJ221" s="36"/>
      <c r="AK221" s="36"/>
      <c r="AL221" s="36"/>
    </row>
    <row r="222" spans="30:38" hidden="1" x14ac:dyDescent="0.2">
      <c r="AD222" s="36"/>
      <c r="AE222" s="36"/>
      <c r="AF222" s="36"/>
      <c r="AG222" s="36"/>
      <c r="AH222" s="36"/>
      <c r="AI222" s="36"/>
      <c r="AJ222" s="36"/>
      <c r="AK222" s="36"/>
      <c r="AL222" s="36"/>
    </row>
    <row r="223" spans="30:38" hidden="1" x14ac:dyDescent="0.2">
      <c r="AD223" s="36"/>
      <c r="AE223" s="36"/>
      <c r="AF223" s="36"/>
      <c r="AG223" s="36"/>
      <c r="AH223" s="36"/>
      <c r="AI223" s="36"/>
      <c r="AJ223" s="36"/>
      <c r="AK223" s="36"/>
      <c r="AL223" s="36"/>
    </row>
    <row r="224" spans="30:38" hidden="1" x14ac:dyDescent="0.2">
      <c r="AD224" s="36"/>
      <c r="AE224" s="36"/>
      <c r="AF224" s="36"/>
      <c r="AG224" s="36"/>
      <c r="AH224" s="36"/>
      <c r="AI224" s="36"/>
      <c r="AJ224" s="36"/>
      <c r="AK224" s="36"/>
      <c r="AL224" s="36"/>
    </row>
    <row r="225" spans="30:38" hidden="1" x14ac:dyDescent="0.2">
      <c r="AD225" s="36"/>
      <c r="AE225" s="36"/>
      <c r="AF225" s="36"/>
      <c r="AG225" s="36"/>
      <c r="AH225" s="36"/>
      <c r="AI225" s="36"/>
      <c r="AJ225" s="36"/>
      <c r="AK225" s="36"/>
      <c r="AL225" s="36"/>
    </row>
    <row r="226" spans="30:38" hidden="1" x14ac:dyDescent="0.2">
      <c r="AD226" s="36"/>
      <c r="AE226" s="36"/>
      <c r="AF226" s="36"/>
      <c r="AG226" s="36"/>
      <c r="AH226" s="36"/>
      <c r="AI226" s="36"/>
      <c r="AJ226" s="36"/>
      <c r="AK226" s="36"/>
      <c r="AL226" s="36"/>
    </row>
    <row r="227" spans="30:38" hidden="1" x14ac:dyDescent="0.2">
      <c r="AD227" s="36"/>
      <c r="AE227" s="36"/>
      <c r="AF227" s="36"/>
      <c r="AG227" s="36"/>
      <c r="AH227" s="36"/>
      <c r="AI227" s="36"/>
      <c r="AJ227" s="36"/>
      <c r="AK227" s="36"/>
      <c r="AL227" s="36"/>
    </row>
    <row r="228" spans="30:38" hidden="1" x14ac:dyDescent="0.2">
      <c r="AD228" s="36"/>
      <c r="AE228" s="36"/>
      <c r="AF228" s="36"/>
      <c r="AG228" s="36"/>
      <c r="AH228" s="36"/>
      <c r="AI228" s="36"/>
      <c r="AJ228" s="36"/>
      <c r="AK228" s="36"/>
      <c r="AL228" s="36"/>
    </row>
    <row r="229" spans="30:38" hidden="1" x14ac:dyDescent="0.2">
      <c r="AD229" s="36"/>
      <c r="AE229" s="36"/>
      <c r="AF229" s="36"/>
      <c r="AG229" s="36"/>
      <c r="AH229" s="36"/>
      <c r="AI229" s="36"/>
      <c r="AJ229" s="36"/>
      <c r="AK229" s="36"/>
      <c r="AL229" s="36"/>
    </row>
    <row r="230" spans="30:38" hidden="1" x14ac:dyDescent="0.2">
      <c r="AD230" s="36"/>
      <c r="AE230" s="36"/>
      <c r="AF230" s="36"/>
      <c r="AG230" s="36"/>
      <c r="AH230" s="36"/>
      <c r="AI230" s="36"/>
      <c r="AJ230" s="36"/>
      <c r="AK230" s="36"/>
      <c r="AL230" s="36"/>
    </row>
    <row r="231" spans="30:38" hidden="1" x14ac:dyDescent="0.2">
      <c r="AD231" s="36"/>
      <c r="AE231" s="36"/>
      <c r="AF231" s="36"/>
      <c r="AG231" s="36"/>
      <c r="AH231" s="36"/>
      <c r="AI231" s="36"/>
      <c r="AJ231" s="36"/>
      <c r="AK231" s="36"/>
      <c r="AL231" s="36"/>
    </row>
    <row r="232" spans="30:38" hidden="1" x14ac:dyDescent="0.2">
      <c r="AD232" s="36"/>
      <c r="AE232" s="36"/>
      <c r="AF232" s="36"/>
      <c r="AG232" s="36"/>
      <c r="AH232" s="36"/>
      <c r="AI232" s="36"/>
      <c r="AJ232" s="36"/>
      <c r="AK232" s="36"/>
      <c r="AL232" s="36"/>
    </row>
    <row r="233" spans="30:38" hidden="1" x14ac:dyDescent="0.2">
      <c r="AD233" s="36"/>
      <c r="AE233" s="36"/>
      <c r="AF233" s="36"/>
      <c r="AG233" s="36"/>
      <c r="AH233" s="36"/>
      <c r="AI233" s="36"/>
      <c r="AJ233" s="36"/>
      <c r="AK233" s="36"/>
      <c r="AL233" s="36"/>
    </row>
    <row r="234" spans="30:38" hidden="1" x14ac:dyDescent="0.2">
      <c r="AD234" s="36"/>
      <c r="AE234" s="36"/>
      <c r="AF234" s="36"/>
      <c r="AG234" s="36"/>
      <c r="AH234" s="36"/>
      <c r="AI234" s="36"/>
      <c r="AJ234" s="36"/>
      <c r="AK234" s="36"/>
      <c r="AL234" s="36"/>
    </row>
    <row r="235" spans="30:38" hidden="1" x14ac:dyDescent="0.2">
      <c r="AD235" s="36"/>
      <c r="AE235" s="36"/>
      <c r="AF235" s="36"/>
      <c r="AG235" s="36"/>
      <c r="AH235" s="36"/>
      <c r="AI235" s="36"/>
      <c r="AJ235" s="36"/>
      <c r="AK235" s="36"/>
      <c r="AL235" s="36"/>
    </row>
    <row r="236" spans="30:38" hidden="1" x14ac:dyDescent="0.2">
      <c r="AD236" s="36"/>
      <c r="AE236" s="36"/>
      <c r="AF236" s="36"/>
      <c r="AG236" s="36"/>
      <c r="AH236" s="36"/>
      <c r="AI236" s="36"/>
      <c r="AJ236" s="36"/>
      <c r="AK236" s="36"/>
      <c r="AL236" s="36"/>
    </row>
    <row r="237" spans="30:38" hidden="1" x14ac:dyDescent="0.2">
      <c r="AD237" s="36"/>
      <c r="AE237" s="36"/>
      <c r="AF237" s="36"/>
      <c r="AG237" s="36"/>
      <c r="AH237" s="36"/>
      <c r="AI237" s="36"/>
      <c r="AJ237" s="36"/>
      <c r="AK237" s="36"/>
      <c r="AL237" s="36"/>
    </row>
    <row r="238" spans="30:38" hidden="1" x14ac:dyDescent="0.2">
      <c r="AD238" s="36"/>
      <c r="AE238" s="36"/>
      <c r="AF238" s="36"/>
      <c r="AG238" s="36"/>
      <c r="AH238" s="36"/>
      <c r="AI238" s="36"/>
      <c r="AJ238" s="36"/>
      <c r="AK238" s="36"/>
      <c r="AL238" s="36"/>
    </row>
    <row r="239" spans="30:38" hidden="1" x14ac:dyDescent="0.2">
      <c r="AD239" s="36"/>
      <c r="AE239" s="36"/>
      <c r="AF239" s="36"/>
      <c r="AG239" s="36"/>
      <c r="AH239" s="36"/>
      <c r="AI239" s="36"/>
      <c r="AJ239" s="36"/>
      <c r="AK239" s="36"/>
      <c r="AL239" s="36"/>
    </row>
    <row r="240" spans="30:38" hidden="1" x14ac:dyDescent="0.2">
      <c r="AD240" s="36"/>
      <c r="AE240" s="36"/>
      <c r="AF240" s="36"/>
      <c r="AG240" s="36"/>
      <c r="AH240" s="36"/>
      <c r="AI240" s="36"/>
      <c r="AJ240" s="36"/>
      <c r="AK240" s="36"/>
      <c r="AL240" s="36"/>
    </row>
    <row r="241" spans="30:38" hidden="1" x14ac:dyDescent="0.2">
      <c r="AD241" s="36"/>
      <c r="AE241" s="36"/>
      <c r="AF241" s="36"/>
      <c r="AG241" s="36"/>
      <c r="AH241" s="36"/>
      <c r="AI241" s="36"/>
      <c r="AJ241" s="36"/>
      <c r="AK241" s="36"/>
      <c r="AL241" s="36"/>
    </row>
    <row r="242" spans="30:38" hidden="1" x14ac:dyDescent="0.2">
      <c r="AD242" s="36"/>
      <c r="AE242" s="36"/>
      <c r="AF242" s="36"/>
      <c r="AG242" s="36"/>
      <c r="AH242" s="36"/>
      <c r="AI242" s="36"/>
      <c r="AJ242" s="36"/>
      <c r="AK242" s="36"/>
      <c r="AL242" s="36"/>
    </row>
    <row r="243" spans="30:38" hidden="1" x14ac:dyDescent="0.2">
      <c r="AD243" s="36"/>
      <c r="AE243" s="36"/>
      <c r="AF243" s="36"/>
      <c r="AG243" s="36"/>
      <c r="AH243" s="36"/>
      <c r="AI243" s="36"/>
      <c r="AJ243" s="36"/>
      <c r="AK243" s="36"/>
      <c r="AL243" s="36"/>
    </row>
    <row r="244" spans="30:38" hidden="1" x14ac:dyDescent="0.2">
      <c r="AD244" s="36"/>
      <c r="AE244" s="36"/>
      <c r="AF244" s="36"/>
      <c r="AG244" s="36"/>
      <c r="AH244" s="36"/>
      <c r="AI244" s="36"/>
      <c r="AJ244" s="36"/>
      <c r="AK244" s="36"/>
      <c r="AL244" s="36"/>
    </row>
    <row r="245" spans="30:38" hidden="1" x14ac:dyDescent="0.2">
      <c r="AD245" s="36"/>
      <c r="AE245" s="36"/>
      <c r="AF245" s="36"/>
      <c r="AG245" s="36"/>
      <c r="AH245" s="36"/>
      <c r="AI245" s="36"/>
      <c r="AJ245" s="36"/>
      <c r="AK245" s="36"/>
      <c r="AL245" s="36"/>
    </row>
    <row r="246" spans="30:38" hidden="1" x14ac:dyDescent="0.2">
      <c r="AD246" s="36"/>
      <c r="AE246" s="36"/>
      <c r="AF246" s="36"/>
      <c r="AG246" s="36"/>
      <c r="AH246" s="36"/>
      <c r="AI246" s="36"/>
      <c r="AJ246" s="36"/>
      <c r="AK246" s="36"/>
      <c r="AL246" s="36"/>
    </row>
    <row r="247" spans="30:38" hidden="1" x14ac:dyDescent="0.2">
      <c r="AD247" s="36"/>
      <c r="AE247" s="36"/>
      <c r="AF247" s="36"/>
      <c r="AG247" s="36"/>
      <c r="AH247" s="36"/>
      <c r="AI247" s="36"/>
      <c r="AJ247" s="36"/>
      <c r="AK247" s="36"/>
      <c r="AL247" s="36"/>
    </row>
    <row r="248" spans="30:38" hidden="1" x14ac:dyDescent="0.2">
      <c r="AD248" s="36"/>
      <c r="AE248" s="36"/>
      <c r="AF248" s="36"/>
      <c r="AG248" s="36"/>
      <c r="AH248" s="36"/>
      <c r="AI248" s="36"/>
      <c r="AJ248" s="36"/>
      <c r="AK248" s="36"/>
      <c r="AL248" s="36"/>
    </row>
    <row r="249" spans="30:38" hidden="1" x14ac:dyDescent="0.2">
      <c r="AD249" s="36"/>
      <c r="AE249" s="36"/>
      <c r="AF249" s="36"/>
      <c r="AG249" s="36"/>
      <c r="AH249" s="36"/>
      <c r="AI249" s="36"/>
      <c r="AJ249" s="36"/>
      <c r="AK249" s="36"/>
      <c r="AL249" s="36"/>
    </row>
    <row r="250" spans="30:38" hidden="1" x14ac:dyDescent="0.2">
      <c r="AD250" s="36"/>
      <c r="AE250" s="36"/>
      <c r="AF250" s="36"/>
      <c r="AG250" s="36"/>
      <c r="AH250" s="36"/>
      <c r="AI250" s="36"/>
      <c r="AJ250" s="36"/>
      <c r="AK250" s="36"/>
      <c r="AL250" s="36"/>
    </row>
    <row r="251" spans="30:38" hidden="1" x14ac:dyDescent="0.2">
      <c r="AD251" s="36"/>
      <c r="AE251" s="36"/>
      <c r="AF251" s="36"/>
      <c r="AG251" s="36"/>
      <c r="AH251" s="36"/>
      <c r="AI251" s="36"/>
      <c r="AJ251" s="36"/>
      <c r="AK251" s="36"/>
      <c r="AL251" s="36"/>
    </row>
    <row r="252" spans="30:38" hidden="1" x14ac:dyDescent="0.2">
      <c r="AD252" s="36"/>
      <c r="AE252" s="36"/>
      <c r="AF252" s="36"/>
      <c r="AG252" s="36"/>
      <c r="AH252" s="36"/>
      <c r="AI252" s="36"/>
      <c r="AJ252" s="36"/>
      <c r="AK252" s="36"/>
      <c r="AL252" s="36"/>
    </row>
    <row r="253" spans="30:38" hidden="1" x14ac:dyDescent="0.2">
      <c r="AD253" s="36"/>
      <c r="AE253" s="36"/>
      <c r="AF253" s="36"/>
      <c r="AG253" s="36"/>
      <c r="AH253" s="36"/>
      <c r="AI253" s="36"/>
      <c r="AJ253" s="36"/>
      <c r="AK253" s="36"/>
      <c r="AL253" s="36"/>
    </row>
    <row r="254" spans="30:38" hidden="1" x14ac:dyDescent="0.2">
      <c r="AD254" s="36"/>
      <c r="AE254" s="36"/>
      <c r="AF254" s="36"/>
      <c r="AG254" s="36"/>
      <c r="AH254" s="36"/>
      <c r="AI254" s="36"/>
      <c r="AJ254" s="36"/>
      <c r="AK254" s="36"/>
      <c r="AL254" s="36"/>
    </row>
    <row r="255" spans="30:38" hidden="1" x14ac:dyDescent="0.2">
      <c r="AD255" s="36"/>
      <c r="AE255" s="36"/>
      <c r="AF255" s="36"/>
      <c r="AG255" s="36"/>
      <c r="AH255" s="36"/>
      <c r="AI255" s="36"/>
      <c r="AJ255" s="36"/>
      <c r="AK255" s="36"/>
      <c r="AL255" s="36"/>
    </row>
    <row r="256" spans="30:38" hidden="1" x14ac:dyDescent="0.2">
      <c r="AD256" s="36"/>
      <c r="AE256" s="36"/>
      <c r="AF256" s="36"/>
      <c r="AG256" s="36"/>
      <c r="AH256" s="36"/>
      <c r="AI256" s="36"/>
      <c r="AJ256" s="36"/>
      <c r="AK256" s="36"/>
      <c r="AL256" s="36"/>
    </row>
    <row r="257" spans="30:38" hidden="1" x14ac:dyDescent="0.2">
      <c r="AD257" s="36"/>
      <c r="AE257" s="36"/>
      <c r="AF257" s="36"/>
      <c r="AG257" s="36"/>
      <c r="AH257" s="36"/>
      <c r="AI257" s="36"/>
      <c r="AJ257" s="36"/>
      <c r="AK257" s="36"/>
      <c r="AL257" s="36"/>
    </row>
    <row r="258" spans="30:38" hidden="1" x14ac:dyDescent="0.2">
      <c r="AD258" s="36"/>
      <c r="AE258" s="36"/>
      <c r="AF258" s="36"/>
      <c r="AG258" s="36"/>
      <c r="AH258" s="36"/>
      <c r="AI258" s="36"/>
      <c r="AJ258" s="36"/>
      <c r="AK258" s="36"/>
      <c r="AL258" s="36"/>
    </row>
    <row r="259" spans="30:38" hidden="1" x14ac:dyDescent="0.2">
      <c r="AD259" s="36"/>
      <c r="AE259" s="36"/>
      <c r="AF259" s="36"/>
      <c r="AG259" s="36"/>
      <c r="AH259" s="36"/>
      <c r="AI259" s="36"/>
      <c r="AJ259" s="36"/>
      <c r="AK259" s="36"/>
      <c r="AL259" s="36"/>
    </row>
    <row r="260" spans="30:38" hidden="1" x14ac:dyDescent="0.2">
      <c r="AD260" s="36"/>
      <c r="AE260" s="36"/>
      <c r="AF260" s="36"/>
      <c r="AG260" s="36"/>
      <c r="AH260" s="36"/>
      <c r="AI260" s="36"/>
      <c r="AJ260" s="36"/>
      <c r="AK260" s="36"/>
      <c r="AL260" s="36"/>
    </row>
    <row r="261" spans="30:38" hidden="1" x14ac:dyDescent="0.2">
      <c r="AD261" s="36"/>
      <c r="AE261" s="36"/>
      <c r="AF261" s="36"/>
      <c r="AG261" s="36"/>
      <c r="AH261" s="36"/>
      <c r="AI261" s="36"/>
      <c r="AJ261" s="36"/>
      <c r="AK261" s="36"/>
      <c r="AL261" s="36"/>
    </row>
    <row r="262" spans="30:38" hidden="1" x14ac:dyDescent="0.2">
      <c r="AD262" s="36"/>
      <c r="AE262" s="36"/>
      <c r="AF262" s="36"/>
      <c r="AG262" s="36"/>
      <c r="AH262" s="36"/>
      <c r="AI262" s="36"/>
      <c r="AJ262" s="36"/>
      <c r="AK262" s="36"/>
      <c r="AL262" s="36"/>
    </row>
    <row r="263" spans="30:38" hidden="1" x14ac:dyDescent="0.2">
      <c r="AD263" s="36"/>
      <c r="AE263" s="36"/>
      <c r="AF263" s="36"/>
      <c r="AG263" s="36"/>
      <c r="AH263" s="36"/>
      <c r="AI263" s="36"/>
      <c r="AJ263" s="36"/>
      <c r="AK263" s="36"/>
      <c r="AL263" s="36"/>
    </row>
    <row r="264" spans="30:38" hidden="1" x14ac:dyDescent="0.2">
      <c r="AD264" s="36"/>
      <c r="AE264" s="36"/>
      <c r="AF264" s="36"/>
      <c r="AG264" s="36"/>
      <c r="AH264" s="36"/>
      <c r="AI264" s="36"/>
      <c r="AJ264" s="36"/>
      <c r="AK264" s="36"/>
      <c r="AL264" s="36"/>
    </row>
    <row r="265" spans="30:38" hidden="1" x14ac:dyDescent="0.2">
      <c r="AD265" s="36"/>
      <c r="AE265" s="36"/>
      <c r="AF265" s="36"/>
      <c r="AG265" s="36"/>
      <c r="AH265" s="36"/>
      <c r="AI265" s="36"/>
      <c r="AJ265" s="36"/>
      <c r="AK265" s="36"/>
      <c r="AL265" s="36"/>
    </row>
    <row r="266" spans="30:38" hidden="1" x14ac:dyDescent="0.2">
      <c r="AD266" s="36"/>
      <c r="AE266" s="36"/>
      <c r="AF266" s="36"/>
      <c r="AG266" s="36"/>
      <c r="AH266" s="36"/>
      <c r="AI266" s="36"/>
      <c r="AJ266" s="36"/>
      <c r="AK266" s="36"/>
      <c r="AL266" s="36"/>
    </row>
    <row r="267" spans="30:38" hidden="1" x14ac:dyDescent="0.2">
      <c r="AD267" s="36"/>
      <c r="AE267" s="36"/>
      <c r="AF267" s="36"/>
      <c r="AG267" s="36"/>
      <c r="AH267" s="36"/>
      <c r="AI267" s="36"/>
      <c r="AJ267" s="36"/>
      <c r="AK267" s="36"/>
      <c r="AL267" s="36"/>
    </row>
    <row r="268" spans="30:38" hidden="1" x14ac:dyDescent="0.2">
      <c r="AD268" s="36"/>
      <c r="AE268" s="36"/>
      <c r="AF268" s="36"/>
      <c r="AG268" s="36"/>
      <c r="AH268" s="36"/>
      <c r="AI268" s="36"/>
      <c r="AJ268" s="36"/>
      <c r="AK268" s="36"/>
      <c r="AL268" s="36"/>
    </row>
    <row r="269" spans="30:38" hidden="1" x14ac:dyDescent="0.2">
      <c r="AD269" s="36"/>
      <c r="AE269" s="36"/>
      <c r="AF269" s="36"/>
      <c r="AG269" s="36"/>
      <c r="AH269" s="36"/>
      <c r="AI269" s="36"/>
      <c r="AJ269" s="36"/>
      <c r="AK269" s="36"/>
      <c r="AL269" s="36"/>
    </row>
    <row r="270" spans="30:38" hidden="1" x14ac:dyDescent="0.2">
      <c r="AD270" s="36"/>
      <c r="AE270" s="36"/>
      <c r="AF270" s="36"/>
      <c r="AG270" s="36"/>
      <c r="AH270" s="36"/>
      <c r="AI270" s="36"/>
      <c r="AJ270" s="36"/>
      <c r="AK270" s="36"/>
      <c r="AL270" s="36"/>
    </row>
    <row r="271" spans="30:38" hidden="1" x14ac:dyDescent="0.2">
      <c r="AD271" s="36"/>
      <c r="AE271" s="36"/>
      <c r="AF271" s="36"/>
      <c r="AG271" s="36"/>
      <c r="AH271" s="36"/>
      <c r="AI271" s="36"/>
      <c r="AJ271" s="36"/>
      <c r="AK271" s="36"/>
      <c r="AL271" s="36"/>
    </row>
    <row r="272" spans="30:38" hidden="1" x14ac:dyDescent="0.2">
      <c r="AD272" s="36"/>
      <c r="AE272" s="36"/>
      <c r="AF272" s="36"/>
      <c r="AG272" s="36"/>
      <c r="AH272" s="36"/>
      <c r="AI272" s="36"/>
      <c r="AJ272" s="36"/>
      <c r="AK272" s="36"/>
      <c r="AL272" s="36"/>
    </row>
    <row r="273" spans="30:38" hidden="1" x14ac:dyDescent="0.2">
      <c r="AD273" s="36"/>
      <c r="AE273" s="36"/>
      <c r="AF273" s="36"/>
      <c r="AG273" s="36"/>
      <c r="AH273" s="36"/>
      <c r="AI273" s="36"/>
      <c r="AJ273" s="36"/>
      <c r="AK273" s="36"/>
      <c r="AL273" s="36"/>
    </row>
    <row r="274" spans="30:38" hidden="1" x14ac:dyDescent="0.2">
      <c r="AD274" s="36"/>
      <c r="AE274" s="36"/>
      <c r="AF274" s="36"/>
      <c r="AG274" s="36"/>
      <c r="AH274" s="36"/>
      <c r="AI274" s="36"/>
      <c r="AJ274" s="36"/>
      <c r="AK274" s="36"/>
      <c r="AL274" s="36"/>
    </row>
    <row r="275" spans="30:38" hidden="1" x14ac:dyDescent="0.2">
      <c r="AD275" s="36"/>
      <c r="AE275" s="36"/>
      <c r="AF275" s="36"/>
      <c r="AG275" s="36"/>
      <c r="AH275" s="36"/>
      <c r="AI275" s="36"/>
      <c r="AJ275" s="36"/>
      <c r="AK275" s="36"/>
      <c r="AL275" s="36"/>
    </row>
    <row r="276" spans="30:38" hidden="1" x14ac:dyDescent="0.2">
      <c r="AD276" s="36"/>
      <c r="AE276" s="36"/>
      <c r="AF276" s="36"/>
      <c r="AG276" s="36"/>
      <c r="AH276" s="36"/>
      <c r="AI276" s="36"/>
      <c r="AJ276" s="36"/>
      <c r="AK276" s="36"/>
      <c r="AL276" s="36"/>
    </row>
    <row r="277" spans="30:38" hidden="1" x14ac:dyDescent="0.2">
      <c r="AD277" s="36"/>
      <c r="AE277" s="36"/>
      <c r="AF277" s="36"/>
      <c r="AG277" s="36"/>
      <c r="AH277" s="36"/>
      <c r="AI277" s="36"/>
      <c r="AJ277" s="36"/>
      <c r="AK277" s="36"/>
      <c r="AL277" s="36"/>
    </row>
    <row r="278" spans="30:38" hidden="1" x14ac:dyDescent="0.2">
      <c r="AD278" s="36"/>
      <c r="AE278" s="36"/>
      <c r="AF278" s="36"/>
      <c r="AG278" s="36"/>
      <c r="AH278" s="36"/>
      <c r="AI278" s="36"/>
      <c r="AJ278" s="36"/>
      <c r="AK278" s="36"/>
      <c r="AL278" s="36"/>
    </row>
    <row r="279" spans="30:38" hidden="1" x14ac:dyDescent="0.2">
      <c r="AD279" s="36"/>
      <c r="AE279" s="36"/>
      <c r="AF279" s="36"/>
      <c r="AG279" s="36"/>
      <c r="AH279" s="36"/>
      <c r="AI279" s="36"/>
      <c r="AJ279" s="36"/>
      <c r="AK279" s="36"/>
      <c r="AL279" s="36"/>
    </row>
    <row r="280" spans="30:38" hidden="1" x14ac:dyDescent="0.2">
      <c r="AD280" s="36"/>
      <c r="AE280" s="36"/>
      <c r="AF280" s="36"/>
      <c r="AG280" s="36"/>
      <c r="AH280" s="36"/>
      <c r="AI280" s="36"/>
      <c r="AJ280" s="36"/>
      <c r="AK280" s="36"/>
      <c r="AL280" s="36"/>
    </row>
    <row r="281" spans="30:38" hidden="1" x14ac:dyDescent="0.2">
      <c r="AD281" s="36"/>
      <c r="AE281" s="36"/>
      <c r="AF281" s="36"/>
      <c r="AG281" s="36"/>
      <c r="AH281" s="36"/>
      <c r="AI281" s="36"/>
      <c r="AJ281" s="36"/>
      <c r="AK281" s="36"/>
      <c r="AL281" s="36"/>
    </row>
    <row r="282" spans="30:38" hidden="1" x14ac:dyDescent="0.2">
      <c r="AD282" s="36"/>
      <c r="AE282" s="36"/>
      <c r="AF282" s="36"/>
      <c r="AG282" s="36"/>
      <c r="AH282" s="36"/>
      <c r="AI282" s="36"/>
      <c r="AJ282" s="36"/>
      <c r="AK282" s="36"/>
      <c r="AL282" s="36"/>
    </row>
    <row r="283" spans="30:38" hidden="1" x14ac:dyDescent="0.2">
      <c r="AD283" s="36"/>
      <c r="AE283" s="36"/>
      <c r="AF283" s="36"/>
      <c r="AG283" s="36"/>
      <c r="AH283" s="36"/>
      <c r="AI283" s="36"/>
      <c r="AJ283" s="36"/>
      <c r="AK283" s="36"/>
      <c r="AL283" s="36"/>
    </row>
    <row r="284" spans="30:38" hidden="1" x14ac:dyDescent="0.2">
      <c r="AD284" s="36"/>
      <c r="AE284" s="36"/>
      <c r="AF284" s="36"/>
      <c r="AG284" s="36"/>
      <c r="AH284" s="36"/>
      <c r="AI284" s="36"/>
      <c r="AJ284" s="36"/>
      <c r="AK284" s="36"/>
      <c r="AL284" s="36"/>
    </row>
    <row r="285" spans="30:38" hidden="1" x14ac:dyDescent="0.2">
      <c r="AD285" s="36"/>
      <c r="AE285" s="36"/>
      <c r="AF285" s="36"/>
      <c r="AG285" s="36"/>
      <c r="AH285" s="36"/>
      <c r="AI285" s="36"/>
      <c r="AJ285" s="36"/>
      <c r="AK285" s="36"/>
      <c r="AL285" s="36"/>
    </row>
    <row r="286" spans="30:38" hidden="1" x14ac:dyDescent="0.2">
      <c r="AD286" s="36"/>
      <c r="AE286" s="36"/>
      <c r="AF286" s="36"/>
      <c r="AG286" s="36"/>
      <c r="AH286" s="36"/>
      <c r="AI286" s="36"/>
      <c r="AJ286" s="36"/>
      <c r="AK286" s="36"/>
      <c r="AL286" s="36"/>
    </row>
    <row r="287" spans="30:38" hidden="1" x14ac:dyDescent="0.2">
      <c r="AD287" s="36"/>
      <c r="AE287" s="36"/>
      <c r="AF287" s="36"/>
      <c r="AG287" s="36"/>
      <c r="AH287" s="36"/>
      <c r="AI287" s="36"/>
      <c r="AJ287" s="36"/>
      <c r="AK287" s="36"/>
      <c r="AL287" s="36"/>
    </row>
    <row r="288" spans="30:38" hidden="1" x14ac:dyDescent="0.2">
      <c r="AD288" s="36"/>
      <c r="AE288" s="36"/>
      <c r="AF288" s="36"/>
      <c r="AG288" s="36"/>
      <c r="AH288" s="36"/>
      <c r="AI288" s="36"/>
      <c r="AJ288" s="36"/>
      <c r="AK288" s="36"/>
      <c r="AL288" s="36"/>
    </row>
    <row r="289" spans="30:38" hidden="1" x14ac:dyDescent="0.2">
      <c r="AD289" s="36"/>
      <c r="AE289" s="36"/>
      <c r="AF289" s="36"/>
      <c r="AG289" s="36"/>
      <c r="AH289" s="36"/>
      <c r="AI289" s="36"/>
      <c r="AJ289" s="36"/>
      <c r="AK289" s="36"/>
      <c r="AL289" s="36"/>
    </row>
    <row r="290" spans="30:38" hidden="1" x14ac:dyDescent="0.2">
      <c r="AD290" s="36"/>
      <c r="AE290" s="36"/>
      <c r="AF290" s="36"/>
      <c r="AG290" s="36"/>
      <c r="AH290" s="36"/>
      <c r="AI290" s="36"/>
      <c r="AJ290" s="36"/>
      <c r="AK290" s="36"/>
      <c r="AL290" s="36"/>
    </row>
    <row r="291" spans="30:38" hidden="1" x14ac:dyDescent="0.2"/>
    <row r="292" spans="30:38" hidden="1" x14ac:dyDescent="0.2"/>
    <row r="293" spans="30:38" hidden="1" x14ac:dyDescent="0.2"/>
    <row r="294" spans="30:38" hidden="1" x14ac:dyDescent="0.2"/>
    <row r="295" spans="30:38" hidden="1" x14ac:dyDescent="0.2"/>
    <row r="296" spans="30:38" hidden="1" x14ac:dyDescent="0.2"/>
    <row r="297" spans="30:38" hidden="1" x14ac:dyDescent="0.2"/>
    <row r="298" spans="30:38" hidden="1" x14ac:dyDescent="0.2"/>
    <row r="299" spans="30:38" hidden="1" x14ac:dyDescent="0.2"/>
    <row r="300" spans="30:38" hidden="1" x14ac:dyDescent="0.2"/>
    <row r="301" spans="30:38" hidden="1" x14ac:dyDescent="0.2"/>
    <row r="302" spans="30:38" hidden="1" x14ac:dyDescent="0.2"/>
    <row r="303" spans="30:38" hidden="1" x14ac:dyDescent="0.2"/>
    <row r="304" spans="30:38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</sheetData>
  <mergeCells count="1">
    <mergeCell ref="D5:E5"/>
  </mergeCells>
  <phoneticPr fontId="22" type="noConversion"/>
  <hyperlinks>
    <hyperlink ref="B4" location="Indice!A1" display="&lt;&lt; VOLVER"/>
    <hyperlink ref="B178" location="Indice!A1" display="&lt;&lt; VOLVER"/>
  </hyperlinks>
  <pageMargins left="0.75" right="0.75" top="1" bottom="1" header="0" footer="0"/>
  <headerFooter alignWithMargins="0"/>
  <ignoredErrors>
    <ignoredError sqref="D33:E3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FC338"/>
  <sheetViews>
    <sheetView showGridLines="0" topLeftCell="A162" zoomScaleNormal="100" zoomScaleSheetLayoutView="100" workbookViewId="0">
      <selection activeCell="F175" sqref="F175"/>
    </sheetView>
  </sheetViews>
  <sheetFormatPr baseColWidth="10" defaultColWidth="0" defaultRowHeight="12.75" zeroHeight="1" x14ac:dyDescent="0.2"/>
  <cols>
    <col min="1" max="1" width="18" style="13" customWidth="1"/>
    <col min="2" max="2" width="17.5703125" style="13" customWidth="1"/>
    <col min="3" max="3" width="9.140625" style="13" customWidth="1"/>
    <col min="4" max="4" width="15" style="13" bestFit="1" customWidth="1"/>
    <col min="5" max="5" width="17" style="13" bestFit="1" customWidth="1"/>
    <col min="6" max="6" width="13.28515625" style="13" customWidth="1"/>
    <col min="7" max="7" width="14.140625" style="13" customWidth="1"/>
    <col min="8" max="11" width="6.28515625" style="13" customWidth="1"/>
    <col min="12" max="15" width="11.42578125" style="13" customWidth="1"/>
    <col min="16" max="17" width="11.42578125" style="13" hidden="1" customWidth="1"/>
    <col min="18" max="20" width="11.42578125" style="13" hidden="1"/>
    <col min="21" max="21" width="13.28515625" style="13" hidden="1"/>
    <col min="22" max="23" width="5.5703125" style="13" hidden="1"/>
    <col min="24" max="26" width="11.42578125" style="13" hidden="1"/>
    <col min="27" max="27" width="13.28515625" style="13" hidden="1"/>
    <col min="28" max="29" width="5.5703125" style="13" hidden="1"/>
    <col min="30" max="32" width="11.42578125" style="13" hidden="1"/>
    <col min="33" max="33" width="13.28515625" style="13" hidden="1"/>
    <col min="34" max="35" width="5.5703125" style="13" hidden="1"/>
    <col min="36" max="38" width="11.42578125" style="13" hidden="1"/>
    <col min="39" max="39" width="13.28515625" style="13" hidden="1"/>
    <col min="40" max="41" width="5.5703125" style="13" hidden="1"/>
    <col min="42" max="44" width="11.42578125" style="13" hidden="1"/>
    <col min="45" max="45" width="13.28515625" style="13" hidden="1"/>
    <col min="46" max="47" width="5.5703125" style="13" hidden="1"/>
    <col min="48" max="48" width="11.42578125" style="13" hidden="1"/>
    <col min="49" max="49" width="13.28515625" style="13" hidden="1"/>
    <col min="50" max="51" width="5.5703125" style="13" hidden="1"/>
    <col min="52" max="16383" width="11.42578125" style="13" hidden="1"/>
    <col min="16384" max="16384" width="5.7109375" style="13" hidden="1"/>
  </cols>
  <sheetData>
    <row r="1" spans="1:21" ht="33.75" customHeight="1" x14ac:dyDescent="0.2">
      <c r="A1" s="17"/>
      <c r="B1" s="17"/>
      <c r="C1" s="17"/>
      <c r="D1" s="17"/>
      <c r="E1" s="17"/>
      <c r="F1" s="17"/>
      <c r="G1" s="2"/>
    </row>
    <row r="2" spans="1:21" s="8" customFormat="1" ht="15" x14ac:dyDescent="0.25">
      <c r="A2" s="1"/>
      <c r="B2" s="59" t="s">
        <v>64</v>
      </c>
      <c r="C2" s="1"/>
      <c r="D2" s="38"/>
      <c r="E2" s="1"/>
      <c r="F2" s="1"/>
      <c r="G2" s="2"/>
    </row>
    <row r="3" spans="1:21" s="8" customFormat="1" ht="10.5" customHeight="1" x14ac:dyDescent="0.2">
      <c r="A3" s="1"/>
      <c r="B3" s="37"/>
      <c r="C3" s="1"/>
      <c r="D3" s="38"/>
      <c r="E3" s="1"/>
      <c r="F3" s="1"/>
      <c r="G3" s="2"/>
    </row>
    <row r="4" spans="1:21" ht="28.5" customHeight="1" thickBot="1" x14ac:dyDescent="0.25">
      <c r="A4" s="17"/>
      <c r="B4" s="45" t="s">
        <v>18</v>
      </c>
      <c r="C4" s="17"/>
      <c r="D4" s="17"/>
      <c r="E4" s="17"/>
      <c r="F4" s="17"/>
      <c r="G4" s="2"/>
      <c r="P4" s="9"/>
    </row>
    <row r="5" spans="1:21" ht="24.75" thickBot="1" x14ac:dyDescent="0.25">
      <c r="A5" s="17"/>
      <c r="B5" s="327" t="s">
        <v>14</v>
      </c>
      <c r="C5" s="328"/>
      <c r="D5" s="248" t="s">
        <v>24</v>
      </c>
      <c r="E5" s="249" t="s">
        <v>25</v>
      </c>
      <c r="F5" s="18"/>
      <c r="G5" s="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17"/>
      <c r="B6" s="325">
        <v>2000</v>
      </c>
      <c r="C6" s="326"/>
      <c r="D6" s="172">
        <v>2471208.2157333335</v>
      </c>
      <c r="E6" s="173">
        <v>1658303.8959999999</v>
      </c>
      <c r="F6" s="2"/>
      <c r="G6" s="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">
      <c r="A7" s="17"/>
      <c r="B7" s="325">
        <v>2001</v>
      </c>
      <c r="C7" s="326"/>
      <c r="D7" s="174">
        <v>3441736.1450000005</v>
      </c>
      <c r="E7" s="175">
        <v>2537740.3809999996</v>
      </c>
      <c r="F7" s="2"/>
      <c r="G7" s="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">
      <c r="A8" s="17"/>
      <c r="B8" s="325">
        <v>2002</v>
      </c>
      <c r="C8" s="326"/>
      <c r="D8" s="174">
        <v>4464101.5583499996</v>
      </c>
      <c r="E8" s="175">
        <v>3522332.682</v>
      </c>
      <c r="F8" s="2"/>
      <c r="G8" s="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">
      <c r="A9" s="17"/>
      <c r="B9" s="325">
        <v>2003</v>
      </c>
      <c r="C9" s="326"/>
      <c r="D9" s="174">
        <v>5237945.6878999993</v>
      </c>
      <c r="E9" s="175">
        <v>4189178.9250000003</v>
      </c>
      <c r="F9" s="2"/>
      <c r="G9" s="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">
      <c r="A10" s="17"/>
      <c r="B10" s="325">
        <v>2004</v>
      </c>
      <c r="C10" s="326"/>
      <c r="D10" s="174">
        <v>6003889.135966667</v>
      </c>
      <c r="E10" s="175">
        <v>4892188.977</v>
      </c>
      <c r="F10" s="2"/>
      <c r="G10" s="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">
      <c r="A11" s="17"/>
      <c r="B11" s="325">
        <v>2005</v>
      </c>
      <c r="C11" s="326"/>
      <c r="D11" s="174">
        <v>7089121.6707833325</v>
      </c>
      <c r="E11" s="175">
        <v>5701629.5039999997</v>
      </c>
      <c r="F11" s="2"/>
      <c r="G11" s="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">
      <c r="A12" s="17"/>
      <c r="B12" s="325">
        <v>2006</v>
      </c>
      <c r="C12" s="326"/>
      <c r="D12" s="174">
        <v>7881070.4450728344</v>
      </c>
      <c r="E12" s="175">
        <v>6261977.6385399997</v>
      </c>
      <c r="F12" s="2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17"/>
      <c r="B13" s="325">
        <v>2007</v>
      </c>
      <c r="C13" s="326"/>
      <c r="D13" s="174">
        <v>10857829.096883334</v>
      </c>
      <c r="E13" s="175">
        <v>8350539.5209999997</v>
      </c>
      <c r="F13" s="2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">
      <c r="A14" s="17"/>
      <c r="B14" s="325">
        <v>2008</v>
      </c>
      <c r="C14" s="326"/>
      <c r="D14" s="174">
        <v>14842544.991500001</v>
      </c>
      <c r="E14" s="175">
        <v>10947742.161999999</v>
      </c>
      <c r="F14" s="2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">
      <c r="A15" s="17"/>
      <c r="B15" s="325">
        <v>2009</v>
      </c>
      <c r="C15" s="326"/>
      <c r="D15" s="174">
        <v>17315937.369600002</v>
      </c>
      <c r="E15" s="175">
        <v>12680562.090000004</v>
      </c>
      <c r="F15" s="2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">
      <c r="A16" s="17"/>
      <c r="B16" s="325">
        <v>2010</v>
      </c>
      <c r="C16" s="326"/>
      <c r="D16" s="174">
        <f>+D40</f>
        <v>21012307.587433331</v>
      </c>
      <c r="E16" s="175">
        <f>+E40</f>
        <v>15761104.670999998</v>
      </c>
      <c r="F16" s="2"/>
      <c r="G16" s="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">
      <c r="A17" s="17"/>
      <c r="B17" s="325">
        <v>2011</v>
      </c>
      <c r="C17" s="326"/>
      <c r="D17" s="174">
        <f>+D53</f>
        <v>24832335.383533336</v>
      </c>
      <c r="E17" s="175">
        <f>+E53</f>
        <v>18452642.537999999</v>
      </c>
      <c r="F17" s="2"/>
      <c r="G17" s="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">
      <c r="A18" s="17"/>
      <c r="B18" s="325">
        <v>2012</v>
      </c>
      <c r="C18" s="326"/>
      <c r="D18" s="174">
        <f>+D66</f>
        <v>29284513.138616674</v>
      </c>
      <c r="E18" s="175">
        <f>+E66</f>
        <v>20016648.787999988</v>
      </c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">
      <c r="A19" s="17"/>
      <c r="B19" s="325">
        <v>2013</v>
      </c>
      <c r="C19" s="326"/>
      <c r="D19" s="174">
        <f>+D79</f>
        <v>29748487.794866681</v>
      </c>
      <c r="E19" s="175">
        <f>+E79</f>
        <v>21300258.687999994</v>
      </c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">
      <c r="A20" s="17"/>
      <c r="B20" s="325">
        <v>2014</v>
      </c>
      <c r="C20" s="326"/>
      <c r="D20" s="174">
        <f>+D92</f>
        <v>27120732.321416669</v>
      </c>
      <c r="E20" s="175">
        <f>+E92</f>
        <v>20167146.820999987</v>
      </c>
      <c r="F20" s="2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">
      <c r="A21" s="17"/>
      <c r="B21" s="325">
        <v>2015</v>
      </c>
      <c r="C21" s="326"/>
      <c r="D21" s="174">
        <f>+D105</f>
        <v>26759882.275916647</v>
      </c>
      <c r="E21" s="175">
        <f>+E105</f>
        <v>17993609.009000003</v>
      </c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">
      <c r="A22" s="17"/>
      <c r="B22" s="325">
        <v>2016</v>
      </c>
      <c r="C22" s="326"/>
      <c r="D22" s="174">
        <f>+D118</f>
        <v>29023085.247416679</v>
      </c>
      <c r="E22" s="175">
        <f>+E118</f>
        <v>16925231.036999989</v>
      </c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">
      <c r="A23" s="17"/>
      <c r="B23" s="325">
        <v>2017</v>
      </c>
      <c r="C23" s="326"/>
      <c r="D23" s="174">
        <f>+D131</f>
        <v>30893589.798183337</v>
      </c>
      <c r="E23" s="175">
        <f>+E131</f>
        <v>16187077.827999998</v>
      </c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">
      <c r="A24" s="17"/>
      <c r="B24" s="325">
        <v>2018</v>
      </c>
      <c r="C24" s="326"/>
      <c r="D24" s="174">
        <f>+D144</f>
        <v>35010096.543566659</v>
      </c>
      <c r="E24" s="175">
        <f>+E144</f>
        <v>16715213.584000003</v>
      </c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">
      <c r="A25" s="17"/>
      <c r="B25" s="325">
        <v>2019</v>
      </c>
      <c r="C25" s="326"/>
      <c r="D25" s="174">
        <f>+D157</f>
        <v>37859939.438483335</v>
      </c>
      <c r="E25" s="175">
        <f>+E157</f>
        <v>16710534.316999987</v>
      </c>
      <c r="F25" s="2"/>
      <c r="G25" s="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.5" thickBot="1" x14ac:dyDescent="0.25">
      <c r="A26" s="17"/>
      <c r="B26" s="329">
        <v>2020</v>
      </c>
      <c r="C26" s="330"/>
      <c r="D26" s="176">
        <f>+D170</f>
        <v>45771603.977133334</v>
      </c>
      <c r="E26" s="177">
        <f>+E170</f>
        <v>15205752.163999993</v>
      </c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24.75" thickBot="1" x14ac:dyDescent="0.25">
      <c r="A27" s="17"/>
      <c r="B27" s="251" t="s">
        <v>0</v>
      </c>
      <c r="C27" s="251" t="s">
        <v>1</v>
      </c>
      <c r="D27" s="248" t="s">
        <v>24</v>
      </c>
      <c r="E27" s="249" t="s">
        <v>25</v>
      </c>
      <c r="F27" s="18"/>
      <c r="G27" s="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">
      <c r="A28" s="39"/>
      <c r="B28" s="47">
        <v>2010</v>
      </c>
      <c r="C28" s="103" t="s">
        <v>2</v>
      </c>
      <c r="D28" s="178">
        <f>+'4.4. M LDI'!E28+'4.5. M L'!E28+'4.6. M M'!E28</f>
        <v>1640277.1484333328</v>
      </c>
      <c r="E28" s="179">
        <f>+'4.4. M LDI'!G28+'4.5. M L'!G28+'4.6. M M'!F28</f>
        <v>1223639.9960000003</v>
      </c>
      <c r="F28" s="16"/>
      <c r="G28" s="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">
      <c r="A29" s="39"/>
      <c r="B29" s="47"/>
      <c r="C29" s="103" t="s">
        <v>3</v>
      </c>
      <c r="D29" s="178">
        <f>+'4.4. M LDI'!E29+'4.5. M L'!E29+'4.6. M M'!E29</f>
        <v>1517215.5774499997</v>
      </c>
      <c r="E29" s="179">
        <f>+'4.4. M LDI'!G29+'4.5. M L'!G29+'4.6. M M'!F29</f>
        <v>1104088.5969999998</v>
      </c>
      <c r="F29" s="16"/>
      <c r="G29" s="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">
      <c r="A30" s="39"/>
      <c r="B30" s="47"/>
      <c r="C30" s="103" t="s">
        <v>4</v>
      </c>
      <c r="D30" s="178">
        <f>+'4.4. M LDI'!E30+'4.5. M L'!E30+'4.6. M M'!E30</f>
        <v>1805142.4928833325</v>
      </c>
      <c r="E30" s="179">
        <f>+'4.4. M LDI'!G30+'4.5. M L'!G30+'4.6. M M'!F30</f>
        <v>1310183.3700000003</v>
      </c>
      <c r="F30" s="16"/>
      <c r="G30" s="2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x14ac:dyDescent="0.2">
      <c r="A31" s="39"/>
      <c r="B31" s="47"/>
      <c r="C31" s="103" t="s">
        <v>5</v>
      </c>
      <c r="D31" s="178">
        <f>+'4.4. M LDI'!E31+'4.5. M L'!E31+'4.6. M M'!E31</f>
        <v>1680428.1516833326</v>
      </c>
      <c r="E31" s="179">
        <f>+'4.4. M LDI'!G31+'4.5. M L'!G31+'4.6. M M'!F31</f>
        <v>1270777.9569999999</v>
      </c>
      <c r="F31" s="16"/>
      <c r="G31" s="2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">
      <c r="A32" s="39"/>
      <c r="B32" s="47"/>
      <c r="C32" s="103" t="s">
        <v>6</v>
      </c>
      <c r="D32" s="178">
        <f>+'4.4. M LDI'!E32+'4.5. M L'!E32+'4.6. M M'!E32</f>
        <v>1729591.7458333327</v>
      </c>
      <c r="E32" s="179">
        <f>+'4.4. M LDI'!G32+'4.5. M L'!G32+'4.6. M M'!F32</f>
        <v>1315776.7659999994</v>
      </c>
      <c r="F32" s="16"/>
      <c r="G32" s="2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">
      <c r="A33" s="39"/>
      <c r="B33" s="47"/>
      <c r="C33" s="103" t="s">
        <v>7</v>
      </c>
      <c r="D33" s="178">
        <f>+'4.4. M LDI'!E33+'4.5. M L'!E33+'4.6. M M'!E33</f>
        <v>1660616.2577333329</v>
      </c>
      <c r="E33" s="179">
        <f>+'4.4. M LDI'!G33+'4.5. M L'!G33+'4.6. M M'!F33</f>
        <v>1265467.9569999997</v>
      </c>
      <c r="F33" s="16"/>
      <c r="G33" s="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">
      <c r="A34" s="39"/>
      <c r="B34" s="47"/>
      <c r="C34" s="103" t="s">
        <v>8</v>
      </c>
      <c r="D34" s="178">
        <f>+'4.4. M LDI'!E34+'4.5. M L'!E34+'4.6. M M'!E34</f>
        <v>1736116.1218000001</v>
      </c>
      <c r="E34" s="179">
        <f>+'4.4. M LDI'!G34+'4.5. M L'!G34+'4.6. M M'!F34</f>
        <v>1311130.5520000013</v>
      </c>
      <c r="F34" s="16"/>
      <c r="G34" s="2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">
      <c r="A35" s="39"/>
      <c r="B35" s="47"/>
      <c r="C35" s="103" t="s">
        <v>9</v>
      </c>
      <c r="D35" s="178">
        <f>+'4.4. M LDI'!E35+'4.5. M L'!E35+'4.6. M M'!E35</f>
        <v>1766858.7684666663</v>
      </c>
      <c r="E35" s="179">
        <f>+'4.4. M LDI'!G35+'4.5. M L'!G35+'4.6. M M'!F35</f>
        <v>1323183.2389999996</v>
      </c>
      <c r="F35" s="16"/>
      <c r="G35" s="2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">
      <c r="A36" s="39"/>
      <c r="B36" s="47"/>
      <c r="C36" s="103" t="s">
        <v>10</v>
      </c>
      <c r="D36" s="178">
        <f>+'4.4. M LDI'!E36+'4.5. M L'!E36+'4.6. M M'!E36</f>
        <v>1736993.6989833349</v>
      </c>
      <c r="E36" s="179">
        <f>+'4.4. M LDI'!G36+'4.5. M L'!G36+'4.6. M M'!F36</f>
        <v>1325559.1039999996</v>
      </c>
      <c r="F36" s="16"/>
      <c r="G36" s="2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">
      <c r="A37" s="39"/>
      <c r="B37" s="47"/>
      <c r="C37" s="103" t="s">
        <v>11</v>
      </c>
      <c r="D37" s="178">
        <f>+'4.4. M LDI'!E37+'4.5. M L'!E37+'4.6. M M'!E37</f>
        <v>1894846.161283334</v>
      </c>
      <c r="E37" s="179">
        <f>+'4.4. M LDI'!G37+'4.5. M L'!G37+'4.6. M M'!F37</f>
        <v>1421932.736</v>
      </c>
      <c r="F37" s="16"/>
      <c r="G37" s="2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">
      <c r="A38" s="39"/>
      <c r="B38" s="47"/>
      <c r="C38" s="103" t="s">
        <v>12</v>
      </c>
      <c r="D38" s="178">
        <f>+'4.4. M LDI'!E38+'4.5. M L'!E38+'4.6. M M'!E38</f>
        <v>1882702.188183333</v>
      </c>
      <c r="E38" s="179">
        <f>+'4.4. M LDI'!G38+'4.5. M L'!G38+'4.6. M M'!F38</f>
        <v>1404961.1639999989</v>
      </c>
      <c r="F38" s="16"/>
      <c r="G38" s="2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">
      <c r="A39" s="39"/>
      <c r="B39" s="47"/>
      <c r="C39" s="103" t="s">
        <v>13</v>
      </c>
      <c r="D39" s="178">
        <f>+'4.4. M LDI'!E39+'4.5. M L'!E39+'4.6. M M'!E39</f>
        <v>1961519.2747000004</v>
      </c>
      <c r="E39" s="179">
        <f>+'4.4. M LDI'!G39+'4.5. M L'!G39+'4.6. M M'!F39</f>
        <v>1484403.2329999995</v>
      </c>
      <c r="F39" s="16"/>
      <c r="G39" s="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ht="13.5" thickBot="1" x14ac:dyDescent="0.25">
      <c r="A40" s="39"/>
      <c r="B40" s="48" t="s">
        <v>56</v>
      </c>
      <c r="C40" s="104"/>
      <c r="D40" s="180">
        <f>SUM(D28:D39)</f>
        <v>21012307.587433331</v>
      </c>
      <c r="E40" s="181">
        <f>SUM(E28:E39)</f>
        <v>15761104.670999998</v>
      </c>
      <c r="F40" s="16"/>
      <c r="G40" s="2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">
      <c r="A41" s="39"/>
      <c r="B41" s="47">
        <v>2011</v>
      </c>
      <c r="C41" s="103" t="s">
        <v>2</v>
      </c>
      <c r="D41" s="178">
        <f>+'4.4. M LDI'!E41+'4.5. M L'!E41+'4.6. M M'!E41</f>
        <v>1992134.6449166683</v>
      </c>
      <c r="E41" s="179">
        <f>+'4.4. M LDI'!G41+'4.5. M L'!G41+'4.6. M M'!F41</f>
        <v>1493647.2930000008</v>
      </c>
      <c r="F41" s="16"/>
      <c r="G41" s="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">
      <c r="A42" s="39"/>
      <c r="B42" s="47"/>
      <c r="C42" s="103" t="s">
        <v>3</v>
      </c>
      <c r="D42" s="178">
        <f>+'4.4. M LDI'!E42+'4.5. M L'!E42+'4.6. M M'!E42</f>
        <v>1797889.5410333334</v>
      </c>
      <c r="E42" s="179">
        <f>+'4.4. M LDI'!G42+'4.5. M L'!G42+'4.6. M M'!F42</f>
        <v>1377049.6040000003</v>
      </c>
      <c r="F42" s="16"/>
      <c r="G42" s="2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">
      <c r="A43" s="39"/>
      <c r="B43" s="47"/>
      <c r="C43" s="103" t="s">
        <v>4</v>
      </c>
      <c r="D43" s="178">
        <f>+'4.4. M LDI'!E43+'4.5. M L'!E43+'4.6. M M'!E43</f>
        <v>2030284.5518333325</v>
      </c>
      <c r="E43" s="179">
        <f>+'4.4. M LDI'!G43+'4.5. M L'!G43+'4.6. M M'!F43</f>
        <v>1511473.3139999998</v>
      </c>
      <c r="F43" s="16"/>
      <c r="G43" s="60"/>
      <c r="H43" s="6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2">
      <c r="A44" s="39"/>
      <c r="B44" s="47"/>
      <c r="C44" s="103" t="s">
        <v>5</v>
      </c>
      <c r="D44" s="178">
        <f>+'4.4. M LDI'!E44+'4.5. M L'!E44+'4.6. M M'!E44</f>
        <v>1963572.8679833314</v>
      </c>
      <c r="E44" s="179">
        <f>+'4.4. M LDI'!G44+'4.5. M L'!G44+'4.6. M M'!F44</f>
        <v>1458175.7380000001</v>
      </c>
      <c r="F44" s="16"/>
      <c r="G44" s="60"/>
      <c r="H44" s="6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2">
      <c r="A45" s="39"/>
      <c r="B45" s="47"/>
      <c r="C45" s="103" t="s">
        <v>6</v>
      </c>
      <c r="D45" s="178">
        <f>+'4.4. M LDI'!E45+'4.5. M L'!E45+'4.6. M M'!E45</f>
        <v>2059076.1169166658</v>
      </c>
      <c r="E45" s="179">
        <f>+'4.4. M LDI'!G45+'4.5. M L'!G45+'4.6. M M'!F45</f>
        <v>1514512.3370000001</v>
      </c>
      <c r="F45" s="16"/>
      <c r="G45" s="60"/>
      <c r="H45" s="6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2">
      <c r="A46" s="39"/>
      <c r="B46" s="47"/>
      <c r="C46" s="103" t="s">
        <v>7</v>
      </c>
      <c r="D46" s="178">
        <f>+'4.4. M LDI'!E46+'4.5. M L'!E46+'4.6. M M'!E46</f>
        <v>2033585.2636000023</v>
      </c>
      <c r="E46" s="179">
        <f>+'4.4. M LDI'!G46+'4.5. M L'!G46+'4.6. M M'!F46</f>
        <v>1480548.5559999996</v>
      </c>
      <c r="F46" s="16"/>
      <c r="G46" s="60"/>
      <c r="H46" s="6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2">
      <c r="A47" s="39"/>
      <c r="B47" s="47"/>
      <c r="C47" s="103" t="s">
        <v>8</v>
      </c>
      <c r="D47" s="178">
        <f>+'4.4. M LDI'!E47+'4.5. M L'!E47+'4.6. M M'!E47</f>
        <v>2049261.0106000011</v>
      </c>
      <c r="E47" s="179">
        <f>+'4.4. M LDI'!G47+'4.5. M L'!G47+'4.6. M M'!F47</f>
        <v>1510590.8889999993</v>
      </c>
      <c r="F47" s="16"/>
      <c r="G47" s="60"/>
      <c r="H47" s="61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2">
      <c r="A48" s="39"/>
      <c r="B48" s="47"/>
      <c r="C48" s="103" t="s">
        <v>9</v>
      </c>
      <c r="D48" s="178">
        <f>+'4.4. M LDI'!E48+'4.5. M L'!E48+'4.6. M M'!E48</f>
        <v>2130201.0846333327</v>
      </c>
      <c r="E48" s="179">
        <f>+'4.4. M LDI'!G48+'4.5. M L'!G48+'4.6. M M'!F48</f>
        <v>1553894.3630000008</v>
      </c>
      <c r="F48" s="16"/>
      <c r="G48" s="60"/>
      <c r="H48" s="61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39"/>
      <c r="B49" s="47"/>
      <c r="C49" s="103" t="s">
        <v>10</v>
      </c>
      <c r="D49" s="178">
        <f>+'4.4. M LDI'!E49+'4.5. M L'!E49+'4.6. M M'!E49</f>
        <v>2080264.237449999</v>
      </c>
      <c r="E49" s="179">
        <f>+'4.4. M LDI'!G49+'4.5. M L'!G49+'4.6. M M'!F49</f>
        <v>1554720.8229999994</v>
      </c>
      <c r="F49" s="16"/>
      <c r="G49" s="60"/>
      <c r="H49" s="6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39"/>
      <c r="B50" s="47"/>
      <c r="C50" s="103" t="s">
        <v>11</v>
      </c>
      <c r="D50" s="178">
        <f>+'4.4. M LDI'!E50+'4.5. M L'!E50+'4.6. M M'!E50</f>
        <v>2158922.6499666669</v>
      </c>
      <c r="E50" s="179">
        <f>+'4.4. M LDI'!G50+'4.5. M L'!G50+'4.6. M M'!F50</f>
        <v>1570113.659</v>
      </c>
      <c r="F50" s="16"/>
      <c r="G50" s="60"/>
      <c r="H50" s="61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39"/>
      <c r="B51" s="47"/>
      <c r="C51" s="103" t="s">
        <v>12</v>
      </c>
      <c r="D51" s="178">
        <f>+'4.4. M LDI'!E51+'4.5. M L'!E51+'4.6. M M'!E51</f>
        <v>2185335.4275666666</v>
      </c>
      <c r="E51" s="179">
        <f>+'4.4. M LDI'!G51+'4.5. M L'!G51+'4.6. M M'!F51</f>
        <v>1565282.311</v>
      </c>
      <c r="F51" s="16"/>
      <c r="G51" s="60"/>
      <c r="H51" s="6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39"/>
      <c r="B52" s="47"/>
      <c r="C52" s="103" t="s">
        <v>13</v>
      </c>
      <c r="D52" s="178">
        <f>+'4.4. M LDI'!E52+'4.5. M L'!E52+'4.6. M M'!E52</f>
        <v>2351807.9870333355</v>
      </c>
      <c r="E52" s="179">
        <f>+'4.4. M LDI'!G52+'4.5. M L'!G52+'4.6. M M'!F52</f>
        <v>1862633.6509999998</v>
      </c>
      <c r="F52" s="16"/>
      <c r="G52" s="60"/>
      <c r="H52" s="61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ht="13.5" thickBot="1" x14ac:dyDescent="0.25">
      <c r="A53" s="39"/>
      <c r="B53" s="48" t="s">
        <v>65</v>
      </c>
      <c r="C53" s="104"/>
      <c r="D53" s="182">
        <f>SUM(D41:D52)</f>
        <v>24832335.383533336</v>
      </c>
      <c r="E53" s="183">
        <f>SUM(E41:E52)</f>
        <v>18452642.537999999</v>
      </c>
      <c r="F53" s="16"/>
      <c r="G53" s="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39"/>
      <c r="B54" s="51">
        <v>2012</v>
      </c>
      <c r="C54" s="122" t="s">
        <v>2</v>
      </c>
      <c r="D54" s="184">
        <f>+'4.4. M LDI'!E54+'4.5. M L'!E54+'4.6. M M'!E54</f>
        <v>2312516.1043333346</v>
      </c>
      <c r="E54" s="185">
        <f>+'4.4. M LDI'!G54+'4.5. M L'!G54+'4.6. M M'!F54</f>
        <v>1616767.964999998</v>
      </c>
      <c r="F54" s="16"/>
      <c r="G54" s="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39"/>
      <c r="B55" s="79"/>
      <c r="C55" s="117" t="s">
        <v>3</v>
      </c>
      <c r="D55" s="178">
        <f>+'4.4. M LDI'!E55+'4.5. M L'!E55+'4.6. M M'!E55</f>
        <v>2143606.7503333334</v>
      </c>
      <c r="E55" s="179">
        <f>+'4.4. M LDI'!G55+'4.5. M L'!G55+'4.6. M M'!F55</f>
        <v>1481938.2459999986</v>
      </c>
      <c r="F55" s="16"/>
      <c r="G55" s="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39"/>
      <c r="B56" s="79"/>
      <c r="C56" s="117" t="s">
        <v>4</v>
      </c>
      <c r="D56" s="178">
        <f>+'4.4. M LDI'!E56+'4.5. M L'!E56+'4.6. M M'!E56</f>
        <v>2409915.164416668</v>
      </c>
      <c r="E56" s="179">
        <f>+'4.4. M LDI'!G56+'4.5. M L'!G56+'4.6. M M'!F56</f>
        <v>1670770.1709999999</v>
      </c>
      <c r="F56" s="16"/>
      <c r="G56" s="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39"/>
      <c r="B57" s="79"/>
      <c r="C57" s="117" t="s">
        <v>5</v>
      </c>
      <c r="D57" s="178">
        <f>+'4.4. M LDI'!E57+'4.5. M L'!E57+'4.6. M M'!E57</f>
        <v>2309555.1653333344</v>
      </c>
      <c r="E57" s="179">
        <f>+'4.4. M LDI'!G57+'4.5. M L'!G57+'4.6. M M'!F57</f>
        <v>1573804.8529999994</v>
      </c>
      <c r="F57" s="16"/>
      <c r="G57" s="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39"/>
      <c r="B58" s="79"/>
      <c r="C58" s="117" t="s">
        <v>6</v>
      </c>
      <c r="D58" s="178">
        <f>+'4.4. M LDI'!E58+'4.5. M L'!E58+'4.6. M M'!E58</f>
        <v>2433622.7972333333</v>
      </c>
      <c r="E58" s="179">
        <f>+'4.4. M LDI'!G58+'4.5. M L'!G58+'4.6. M M'!F58</f>
        <v>1653834.8209999979</v>
      </c>
      <c r="F58" s="16"/>
      <c r="G58" s="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39"/>
      <c r="B59" s="79"/>
      <c r="C59" s="117" t="s">
        <v>7</v>
      </c>
      <c r="D59" s="178">
        <f>+'4.4. M LDI'!E59+'4.5. M L'!E59+'4.6. M M'!E59</f>
        <v>2418456.8020666633</v>
      </c>
      <c r="E59" s="179">
        <f>+'4.4. M LDI'!G59+'4.5. M L'!G59+'4.6. M M'!F59</f>
        <v>1644894.7759999991</v>
      </c>
      <c r="F59" s="16"/>
      <c r="G59" s="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39"/>
      <c r="B60" s="79"/>
      <c r="C60" s="117" t="s">
        <v>8</v>
      </c>
      <c r="D60" s="178">
        <f>+'4.4. M LDI'!E60+'4.5. M L'!E60+'4.6. M M'!E60</f>
        <v>2475541.3500666693</v>
      </c>
      <c r="E60" s="179">
        <f>+'4.4. M LDI'!G60+'4.5. M L'!G60+'4.6. M M'!F60</f>
        <v>1656363.6589999995</v>
      </c>
      <c r="F60" s="16"/>
      <c r="G60" s="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39"/>
      <c r="B61" s="79"/>
      <c r="C61" s="117" t="s">
        <v>9</v>
      </c>
      <c r="D61" s="178">
        <f>+'4.4. M LDI'!E61+'4.5. M L'!E61+'4.6. M M'!E61</f>
        <v>2584864.9932166664</v>
      </c>
      <c r="E61" s="179">
        <f>+'4.4. M LDI'!G61+'4.5. M L'!G61+'4.6. M M'!F61</f>
        <v>1736655.6639999996</v>
      </c>
      <c r="F61" s="16"/>
      <c r="G61" s="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39"/>
      <c r="B62" s="79"/>
      <c r="C62" s="117" t="s">
        <v>10</v>
      </c>
      <c r="D62" s="178">
        <f>+'4.4. M LDI'!E62+'4.5. M L'!E62+'4.6. M M'!E62</f>
        <v>2391111.460766667</v>
      </c>
      <c r="E62" s="179">
        <f>+'4.4. M LDI'!G62+'4.5. M L'!G62+'4.6. M M'!F62</f>
        <v>1653915.3299999989</v>
      </c>
      <c r="F62" s="16"/>
      <c r="G62" s="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39"/>
      <c r="B63" s="79"/>
      <c r="C63" s="117" t="s">
        <v>11</v>
      </c>
      <c r="D63" s="178">
        <f>+'4.4. M LDI'!E63+'4.5. M L'!E63+'4.6. M M'!E63</f>
        <v>2618994.871983334</v>
      </c>
      <c r="E63" s="179">
        <f>+'4.4. M LDI'!G63+'4.5. M L'!G63+'4.6. M M'!F63</f>
        <v>1785295.3689999992</v>
      </c>
      <c r="F63" s="16"/>
      <c r="G63" s="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39"/>
      <c r="B64" s="79"/>
      <c r="C64" s="117" t="s">
        <v>12</v>
      </c>
      <c r="D64" s="178">
        <f>+'4.4. M LDI'!E64+'4.5. M L'!E64+'4.6. M M'!E64</f>
        <v>2524505.0314333346</v>
      </c>
      <c r="E64" s="179">
        <f>+'4.4. M LDI'!G64+'4.5. M L'!G64+'4.6. M M'!F64</f>
        <v>1696680.1920000005</v>
      </c>
      <c r="F64" s="16"/>
      <c r="G64" s="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39"/>
      <c r="B65" s="79"/>
      <c r="C65" s="117" t="s">
        <v>13</v>
      </c>
      <c r="D65" s="178">
        <f>+'4.4. M LDI'!E65+'4.5. M L'!E65+'4.6. M M'!E65</f>
        <v>2661822.6474333326</v>
      </c>
      <c r="E65" s="179">
        <f>+'4.4. M LDI'!G65+'4.5. M L'!G65+'4.6. M M'!F65</f>
        <v>1845727.7419999996</v>
      </c>
      <c r="F65" s="16"/>
      <c r="G65" s="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ht="13.5" thickBot="1" x14ac:dyDescent="0.25">
      <c r="A66" s="39"/>
      <c r="B66" s="48" t="s">
        <v>66</v>
      </c>
      <c r="C66" s="116"/>
      <c r="D66" s="180">
        <f>SUM(D54:D65)</f>
        <v>29284513.138616674</v>
      </c>
      <c r="E66" s="181">
        <f>SUM(E54:E65)</f>
        <v>20016648.787999988</v>
      </c>
      <c r="F66" s="16"/>
      <c r="G66" s="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39"/>
      <c r="B67" s="51">
        <v>2013</v>
      </c>
      <c r="C67" s="102" t="s">
        <v>2</v>
      </c>
      <c r="D67" s="184">
        <f>+'4.4. M LDI'!E67+'4.5. M L'!E67+'4.6. M M'!E67</f>
        <v>2645646.9345500008</v>
      </c>
      <c r="E67" s="185">
        <f>+'4.4. M LDI'!G67+'4.5. M L'!G67+'4.6. M M'!F67</f>
        <v>1762053.9949999966</v>
      </c>
      <c r="F67" s="16"/>
      <c r="G67" s="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39"/>
      <c r="B68" s="79"/>
      <c r="C68" s="103" t="s">
        <v>3</v>
      </c>
      <c r="D68" s="178">
        <f>+'4.4. M LDI'!E68+'4.5. M L'!E68+'4.6. M M'!E68</f>
        <v>2339832.6460833363</v>
      </c>
      <c r="E68" s="179">
        <f>+'4.4. M LDI'!G68+'4.5. M L'!G68+'4.6. M M'!F68</f>
        <v>1570071.0890000009</v>
      </c>
      <c r="F68" s="16"/>
      <c r="G68" s="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39"/>
      <c r="B69" s="79"/>
      <c r="C69" s="103" t="s">
        <v>4</v>
      </c>
      <c r="D69" s="178">
        <f>+'4.4. M LDI'!E69+'4.5. M L'!E69+'4.6. M M'!E69</f>
        <v>2617095.7248833324</v>
      </c>
      <c r="E69" s="179">
        <f>+'4.4. M LDI'!G69+'4.5. M L'!G69+'4.6. M M'!F69</f>
        <v>1772759.174999998</v>
      </c>
      <c r="F69" s="16"/>
      <c r="G69" s="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39"/>
      <c r="B70" s="79"/>
      <c r="C70" s="103" t="s">
        <v>5</v>
      </c>
      <c r="D70" s="178">
        <f>+'4.4. M LDI'!E70+'4.5. M L'!E70+'4.6. M M'!E70</f>
        <v>2531294.5633166665</v>
      </c>
      <c r="E70" s="179">
        <f>+'4.4. M LDI'!G70+'4.5. M L'!G70+'4.6. M M'!F70</f>
        <v>1742892.6270000003</v>
      </c>
      <c r="F70" s="16"/>
      <c r="G70" s="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39"/>
      <c r="B71" s="79"/>
      <c r="C71" s="103" t="s">
        <v>6</v>
      </c>
      <c r="D71" s="178">
        <f>+'4.4. M LDI'!E71+'4.5. M L'!E71+'4.6. M M'!E71</f>
        <v>2530002.153400002</v>
      </c>
      <c r="E71" s="179">
        <f>+'4.4. M LDI'!G71+'4.5. M L'!G71+'4.6. M M'!F71</f>
        <v>1746247.6599999997</v>
      </c>
      <c r="F71" s="16"/>
      <c r="G71" s="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">
      <c r="A72" s="39"/>
      <c r="B72" s="79"/>
      <c r="C72" s="103" t="s">
        <v>7</v>
      </c>
      <c r="D72" s="178">
        <f>+'4.4. M LDI'!E72+'4.5. M L'!E72+'4.6. M M'!E72</f>
        <v>2421833.874916668</v>
      </c>
      <c r="E72" s="179">
        <f>+'4.4. M LDI'!G72+'4.5. M L'!G72+'4.6. M M'!F72</f>
        <v>1768191.0920000016</v>
      </c>
      <c r="F72" s="16"/>
      <c r="G72" s="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 spans="1:21" x14ac:dyDescent="0.2">
      <c r="A73" s="39"/>
      <c r="B73" s="79"/>
      <c r="C73" s="103" t="s">
        <v>8</v>
      </c>
      <c r="D73" s="178">
        <f>+'4.4. M LDI'!E73+'4.5. M L'!E73+'4.6. M M'!E73</f>
        <v>2492078.7864500009</v>
      </c>
      <c r="E73" s="179">
        <f>+'4.4. M LDI'!G73+'4.5. M L'!G73+'4.6. M M'!F73</f>
        <v>1823312.4199999997</v>
      </c>
      <c r="F73" s="16"/>
      <c r="G73" s="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">
      <c r="A74" s="39"/>
      <c r="B74" s="79"/>
      <c r="C74" s="103" t="s">
        <v>9</v>
      </c>
      <c r="D74" s="178">
        <f>+'4.4. M LDI'!E74+'4.5. M L'!E74+'4.6. M M'!E74</f>
        <v>2499236.1061833296</v>
      </c>
      <c r="E74" s="179">
        <f>+'4.4. M LDI'!G74+'4.5. M L'!G74+'4.6. M M'!F74</f>
        <v>1839756.0230000017</v>
      </c>
      <c r="F74" s="16"/>
      <c r="G74" s="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">
      <c r="A75" s="39"/>
      <c r="B75" s="79"/>
      <c r="C75" s="103" t="s">
        <v>10</v>
      </c>
      <c r="D75" s="178">
        <f>+'4.4. M LDI'!E75+'4.5. M L'!E75+'4.6. M M'!E75</f>
        <v>2299814.8393166657</v>
      </c>
      <c r="E75" s="179">
        <f>+'4.4. M LDI'!G75+'4.5. M L'!G75+'4.6. M M'!F75</f>
        <v>1729651.3589999995</v>
      </c>
      <c r="F75" s="16"/>
      <c r="G75" s="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">
      <c r="A76" s="39"/>
      <c r="B76" s="79"/>
      <c r="C76" s="103" t="s">
        <v>11</v>
      </c>
      <c r="D76" s="178">
        <f>+'4.4. M LDI'!E76+'4.5. M L'!E76+'4.6. M M'!E76</f>
        <v>2496411.8046833356</v>
      </c>
      <c r="E76" s="179">
        <f>+'4.4. M LDI'!G76+'4.5. M L'!G76+'4.6. M M'!F76</f>
        <v>1851013.5459999975</v>
      </c>
      <c r="F76" s="16"/>
      <c r="G76" s="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">
      <c r="A77" s="39"/>
      <c r="B77" s="79"/>
      <c r="C77" s="103" t="s">
        <v>12</v>
      </c>
      <c r="D77" s="178">
        <f>+'4.4. M LDI'!E77+'4.5. M L'!E77+'4.6. M M'!E77</f>
        <v>2384304.6949833361</v>
      </c>
      <c r="E77" s="179">
        <f>+'4.4. M LDI'!G77+'4.5. M L'!G77+'4.6. M M'!F77</f>
        <v>1781888.017</v>
      </c>
      <c r="F77" s="16"/>
      <c r="G77" s="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">
      <c r="A78" s="39"/>
      <c r="B78" s="79"/>
      <c r="C78" s="103" t="s">
        <v>13</v>
      </c>
      <c r="D78" s="178">
        <f>+'4.4. M LDI'!E78+'4.5. M L'!E78+'4.6. M M'!E78</f>
        <v>2490935.6661000056</v>
      </c>
      <c r="E78" s="179">
        <f>+'4.4. M LDI'!G78+'4.5. M L'!G78+'4.6. M M'!F78</f>
        <v>1912421.6849999973</v>
      </c>
      <c r="F78" s="16"/>
      <c r="G78" s="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ht="13.5" thickBot="1" x14ac:dyDescent="0.25">
      <c r="A79" s="39"/>
      <c r="B79" s="48" t="s">
        <v>67</v>
      </c>
      <c r="C79" s="104"/>
      <c r="D79" s="180">
        <f>+'4.4. M LDI'!E79+'4.5. M L'!E79+'4.6. M M'!E79</f>
        <v>29748487.794866681</v>
      </c>
      <c r="E79" s="181">
        <f>+'4.4. M LDI'!G79+'4.5. M L'!G79+'4.6. M M'!F79</f>
        <v>21300258.687999994</v>
      </c>
      <c r="F79" s="62"/>
      <c r="G79" s="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">
      <c r="A80" s="39"/>
      <c r="B80" s="79">
        <v>2014</v>
      </c>
      <c r="C80" s="131" t="s">
        <v>2</v>
      </c>
      <c r="D80" s="184">
        <f>+'4.4. M LDI'!E80+'4.5. M L'!E80+'4.6. M M'!E80</f>
        <v>2403115.1941333339</v>
      </c>
      <c r="E80" s="185">
        <f>+'4.4. M LDI'!G80+'4.5. M L'!G80+'4.6. M M'!F80</f>
        <v>1751472.7719999989</v>
      </c>
      <c r="F80" s="62"/>
      <c r="G80" s="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">
      <c r="A81" s="39"/>
      <c r="B81" s="79"/>
      <c r="C81" s="131" t="s">
        <v>3</v>
      </c>
      <c r="D81" s="178">
        <f>+'4.4. M LDI'!E81+'4.5. M L'!E81+'4.6. M M'!E81</f>
        <v>2099583.9608833357</v>
      </c>
      <c r="E81" s="179">
        <f>+'4.4. M LDI'!G81+'4.5. M L'!G81+'4.6. M M'!F81</f>
        <v>1547150.8229999989</v>
      </c>
      <c r="F81" s="62"/>
      <c r="G81" s="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">
      <c r="A82" s="39"/>
      <c r="B82" s="79"/>
      <c r="C82" s="131" t="s">
        <v>4</v>
      </c>
      <c r="D82" s="178">
        <f>+'4.4. M LDI'!E82+'4.5. M L'!E82+'4.6. M M'!E82</f>
        <v>2398368.4436666644</v>
      </c>
      <c r="E82" s="179">
        <f>+'4.4. M LDI'!G82+'4.5. M L'!G82+'4.6. M M'!F82</f>
        <v>1759874.7529999993</v>
      </c>
      <c r="F82" s="62"/>
      <c r="G82" s="2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">
      <c r="A83" s="39"/>
      <c r="B83" s="79"/>
      <c r="C83" s="141" t="s">
        <v>5</v>
      </c>
      <c r="D83" s="178">
        <f>+'4.4. M LDI'!E83+'4.5. M L'!E83+'4.6. M M'!E83</f>
        <v>2295491.855216668</v>
      </c>
      <c r="E83" s="179">
        <f>+'4.4. M LDI'!G83+'4.5. M L'!G83+'4.6. M M'!F83</f>
        <v>1713728.3379999991</v>
      </c>
      <c r="F83" s="62"/>
      <c r="G83" s="2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">
      <c r="A84" s="39"/>
      <c r="B84" s="79"/>
      <c r="C84" s="141" t="s">
        <v>6</v>
      </c>
      <c r="D84" s="178">
        <f>+'4.4. M LDI'!E84+'4.5. M L'!E84+'4.6. M M'!E84</f>
        <v>2273637.7231833339</v>
      </c>
      <c r="E84" s="179">
        <f>+'4.4. M LDI'!G84+'4.5. M L'!G84+'4.6. M M'!F84</f>
        <v>1720058.9540000011</v>
      </c>
      <c r="F84" s="62"/>
      <c r="G84" s="2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">
      <c r="A85" s="39"/>
      <c r="B85" s="79"/>
      <c r="C85" s="141" t="s">
        <v>7</v>
      </c>
      <c r="D85" s="178">
        <f>+'4.4. M LDI'!E85+'4.5. M L'!E85+'4.6. M M'!E85</f>
        <v>2168625.4875333323</v>
      </c>
      <c r="E85" s="179">
        <f>+'4.4. M LDI'!G85+'4.5. M L'!G85+'4.6. M M'!F85</f>
        <v>1631843.9650000003</v>
      </c>
      <c r="F85" s="62"/>
      <c r="G85" s="2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">
      <c r="B86" s="79"/>
      <c r="C86" s="141" t="s">
        <v>8</v>
      </c>
      <c r="D86" s="178">
        <f>+'4.4. M LDI'!E86+'4.5. M L'!E86+'4.6. M M'!E86</f>
        <v>2241957.7413333328</v>
      </c>
      <c r="E86" s="179">
        <f>+'4.4. M LDI'!G86+'4.5. M L'!G86+'4.6. M M'!F86</f>
        <v>1657415.0479999988</v>
      </c>
    </row>
    <row r="87" spans="1:21" x14ac:dyDescent="0.2">
      <c r="B87" s="79"/>
      <c r="C87" s="141" t="s">
        <v>9</v>
      </c>
      <c r="D87" s="178">
        <f>+'4.4. M LDI'!E87+'4.5. M L'!E87+'4.6. M M'!E87</f>
        <v>2270398.2093333327</v>
      </c>
      <c r="E87" s="179">
        <f>+'4.4. M LDI'!G87+'4.5. M L'!G87+'4.6. M M'!F87</f>
        <v>1692989.9379999975</v>
      </c>
    </row>
    <row r="88" spans="1:21" x14ac:dyDescent="0.2">
      <c r="B88" s="79"/>
      <c r="C88" s="141" t="s">
        <v>10</v>
      </c>
      <c r="D88" s="178">
        <f>+'4.4. M LDI'!E88+'4.5. M L'!E88+'4.6. M M'!E88</f>
        <v>2161289.2550666663</v>
      </c>
      <c r="E88" s="179">
        <f>+'4.4. M LDI'!G88+'4.5. M L'!G88+'4.6. M M'!F88</f>
        <v>1631071.4729999991</v>
      </c>
    </row>
    <row r="89" spans="1:21" x14ac:dyDescent="0.2">
      <c r="B89" s="79"/>
      <c r="C89" s="142" t="s">
        <v>11</v>
      </c>
      <c r="D89" s="178">
        <f>+'4.4. M LDI'!E89+'4.5. M L'!E89+'4.6. M M'!E89</f>
        <v>2303289.8625833341</v>
      </c>
      <c r="E89" s="179">
        <f>+'4.4. M LDI'!G89+'4.5. M L'!G89+'4.6. M M'!F89</f>
        <v>1705903.1119999983</v>
      </c>
    </row>
    <row r="90" spans="1:21" x14ac:dyDescent="0.2">
      <c r="B90" s="79"/>
      <c r="C90" s="142" t="s">
        <v>12</v>
      </c>
      <c r="D90" s="178">
        <f>+'4.4. M LDI'!E90+'4.5. M L'!E90+'4.6. M M'!E90</f>
        <v>2199326.1845666659</v>
      </c>
      <c r="E90" s="179">
        <f>+'4.4. M LDI'!G90+'4.5. M L'!G90+'4.6. M M'!F90</f>
        <v>1609051.1340000003</v>
      </c>
    </row>
    <row r="91" spans="1:21" x14ac:dyDescent="0.2">
      <c r="B91" s="79"/>
      <c r="C91" s="142" t="s">
        <v>13</v>
      </c>
      <c r="D91" s="178">
        <f>+'4.4. M LDI'!E91+'4.5. M L'!E91+'4.6. M M'!E91</f>
        <v>2305648.4039166672</v>
      </c>
      <c r="E91" s="179">
        <f>+'4.4. M LDI'!G91+'4.5. M L'!G91+'4.6. M M'!F91</f>
        <v>1746586.5109999983</v>
      </c>
    </row>
    <row r="92" spans="1:21" ht="13.5" thickBot="1" x14ac:dyDescent="0.25">
      <c r="A92" s="39"/>
      <c r="B92" s="48" t="s">
        <v>69</v>
      </c>
      <c r="C92" s="130"/>
      <c r="D92" s="180">
        <f>+'4.4. M LDI'!E92+'4.5. M L'!E92+'4.6. M M'!E92</f>
        <v>27120732.321416669</v>
      </c>
      <c r="E92" s="181">
        <f>+'4.4. M LDI'!G92+'4.5. M L'!G92+'4.6. M M'!F92</f>
        <v>20167146.820999987</v>
      </c>
      <c r="F92" s="62"/>
      <c r="G92" s="2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">
      <c r="A93" s="39"/>
      <c r="B93" s="79">
        <v>2015</v>
      </c>
      <c r="C93" s="147" t="s">
        <v>2</v>
      </c>
      <c r="D93" s="184">
        <f>+'4.4. M LDI'!E93+'4.5. M L'!E93+'4.6. M M'!E93</f>
        <v>2238025.0818666685</v>
      </c>
      <c r="E93" s="185">
        <f>+'4.4. M LDI'!G93+'4.5. M L'!G93+'4.6. M M'!F93</f>
        <v>1625415.3309999988</v>
      </c>
      <c r="F93" s="62"/>
      <c r="G93" s="2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x14ac:dyDescent="0.2">
      <c r="A94" s="39"/>
      <c r="B94" s="79"/>
      <c r="C94" s="146" t="s">
        <v>3</v>
      </c>
      <c r="D94" s="178">
        <f>+'4.4. M LDI'!E94+'4.5. M L'!E94+'4.6. M M'!E94</f>
        <v>1997869.0904499996</v>
      </c>
      <c r="E94" s="179">
        <f>+'4.4. M LDI'!G94+'4.5. M L'!G94+'4.6. M M'!F94</f>
        <v>1446739.9149999989</v>
      </c>
      <c r="F94" s="62"/>
      <c r="G94" s="2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x14ac:dyDescent="0.2">
      <c r="A95" s="39"/>
      <c r="B95" s="79"/>
      <c r="C95" s="146" t="s">
        <v>4</v>
      </c>
      <c r="D95" s="178">
        <f>+'4.4. M LDI'!E95+'4.5. M L'!E95+'4.6. M M'!E95</f>
        <v>2362115.3632333344</v>
      </c>
      <c r="E95" s="179">
        <f>+'4.4. M LDI'!G95+'4.5. M L'!G95+'4.6. M M'!F95</f>
        <v>1675347.3029999987</v>
      </c>
      <c r="F95" s="62"/>
      <c r="G95" s="2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x14ac:dyDescent="0.2">
      <c r="A96" s="39"/>
      <c r="B96" s="79"/>
      <c r="C96" s="146" t="s">
        <v>5</v>
      </c>
      <c r="D96" s="178">
        <f>+'4.4. M LDI'!E96+'4.5. M L'!E96+'4.6. M M'!E96</f>
        <v>2201174.9652499985</v>
      </c>
      <c r="E96" s="179">
        <f>+'4.4. M LDI'!G96+'4.5. M L'!G96+'4.6. M M'!F96</f>
        <v>1558581.8559999983</v>
      </c>
      <c r="F96" s="62"/>
      <c r="G96" s="2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">
      <c r="A97" s="39"/>
      <c r="B97" s="79"/>
      <c r="C97" s="146" t="s">
        <v>6</v>
      </c>
      <c r="D97" s="178">
        <f>+'4.4. M LDI'!E97+'4.5. M L'!E97+'4.6. M M'!E97</f>
        <v>2142374.8739666655</v>
      </c>
      <c r="E97" s="179">
        <f>+'4.4. M LDI'!G97+'4.5. M L'!G97+'4.6. M M'!F97</f>
        <v>1531127.3850000014</v>
      </c>
      <c r="F97" s="62"/>
      <c r="G97" s="2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x14ac:dyDescent="0.2">
      <c r="A98" s="39"/>
      <c r="B98" s="79"/>
      <c r="C98" s="146" t="s">
        <v>7</v>
      </c>
      <c r="D98" s="178">
        <f>+'4.4. M LDI'!E98+'4.5. M L'!E98+'4.6. M M'!E98</f>
        <v>2108501.8473166642</v>
      </c>
      <c r="E98" s="179">
        <f>+'4.4. M LDI'!G98+'4.5. M L'!G98+'4.6. M M'!F98</f>
        <v>1488257.3570000005</v>
      </c>
      <c r="F98" s="62"/>
      <c r="G98" s="2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x14ac:dyDescent="0.2">
      <c r="A99" s="39"/>
      <c r="B99" s="79"/>
      <c r="C99" s="148" t="s">
        <v>8</v>
      </c>
      <c r="D99" s="178">
        <f>+'4.4. M LDI'!E99+'4.5. M L'!E99+'4.6. M M'!E99</f>
        <v>2200687.5525666643</v>
      </c>
      <c r="E99" s="179">
        <f>+'4.4. M LDI'!G99+'4.5. M L'!G99+'4.6. M M'!F99</f>
        <v>1509335.7220000003</v>
      </c>
      <c r="F99" s="62"/>
      <c r="G99" s="2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x14ac:dyDescent="0.2">
      <c r="A100" s="39"/>
      <c r="B100" s="79"/>
      <c r="C100" s="148" t="s">
        <v>9</v>
      </c>
      <c r="D100" s="178">
        <f>+'4.4. M LDI'!E100+'4.5. M L'!E100+'4.6. M M'!E100</f>
        <v>2266053.5990666654</v>
      </c>
      <c r="E100" s="179">
        <f>+'4.4. M LDI'!G100+'4.5. M L'!G100+'4.6. M M'!F100</f>
        <v>1418447.4799999997</v>
      </c>
      <c r="F100" s="62"/>
      <c r="G100" s="2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x14ac:dyDescent="0.2">
      <c r="A101" s="39"/>
      <c r="B101" s="79"/>
      <c r="C101" s="148" t="s">
        <v>10</v>
      </c>
      <c r="D101" s="178">
        <f>+'4.4. M LDI'!E101+'4.5. M L'!E101+'4.6. M M'!E101</f>
        <v>2230239.2816166659</v>
      </c>
      <c r="E101" s="179">
        <f>+'4.4. M LDI'!G101+'4.5. M L'!G101+'4.6. M M'!F101</f>
        <v>1383233.8760000002</v>
      </c>
      <c r="F101" s="62"/>
      <c r="G101" s="2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x14ac:dyDescent="0.2">
      <c r="A102" s="39"/>
      <c r="B102" s="79"/>
      <c r="C102" s="160" t="s">
        <v>11</v>
      </c>
      <c r="D102" s="178">
        <f>+'4.4. M LDI'!E102+'4.5. M L'!E102+'4.6. M M'!E102</f>
        <v>2308284.6928333333</v>
      </c>
      <c r="E102" s="179">
        <f>+'4.4. M LDI'!G102+'4.5. M L'!G102+'4.6. M M'!F102</f>
        <v>1426873.1640000003</v>
      </c>
      <c r="F102" s="62"/>
      <c r="G102" s="2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x14ac:dyDescent="0.2">
      <c r="A103" s="39"/>
      <c r="B103" s="79"/>
      <c r="C103" s="160" t="s">
        <v>12</v>
      </c>
      <c r="D103" s="178">
        <f>+'4.4. M LDI'!E103+'4.5. M L'!E103+'4.6. M M'!E103</f>
        <v>2296997.6312666638</v>
      </c>
      <c r="E103" s="179">
        <f>+'4.4. M LDI'!G103+'4.5. M L'!G103+'4.6. M M'!F103</f>
        <v>1406496.4780000015</v>
      </c>
      <c r="F103" s="62"/>
      <c r="G103" s="2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x14ac:dyDescent="0.2">
      <c r="A104" s="39"/>
      <c r="B104" s="79"/>
      <c r="C104" s="160" t="s">
        <v>13</v>
      </c>
      <c r="D104" s="178">
        <f>+'4.4. M LDI'!E104+'4.5. M L'!E104+'4.6. M M'!E104</f>
        <v>2407558.2964833295</v>
      </c>
      <c r="E104" s="179">
        <f>+'4.4. M LDI'!G104+'4.5. M L'!G104+'4.6. M M'!F104</f>
        <v>1523753.1420000009</v>
      </c>
      <c r="F104" s="62"/>
      <c r="G104" s="2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3.5" thickBot="1" x14ac:dyDescent="0.25">
      <c r="A105" s="39"/>
      <c r="B105" s="48" t="s">
        <v>87</v>
      </c>
      <c r="C105" s="143"/>
      <c r="D105" s="180">
        <f>+'4.4. M LDI'!E105+'4.5. M L'!E105+'4.6. M M'!E105</f>
        <v>26759882.275916647</v>
      </c>
      <c r="E105" s="181">
        <f>+'4.4. M LDI'!G105+'4.5. M L'!G105+'4.6. M M'!F105</f>
        <v>17993609.009000003</v>
      </c>
      <c r="F105" s="165"/>
      <c r="G105" s="165"/>
      <c r="H105" s="14"/>
      <c r="I105" s="14"/>
      <c r="J105" s="14"/>
      <c r="K105" s="14"/>
      <c r="U105" s="9"/>
    </row>
    <row r="106" spans="1:21" x14ac:dyDescent="0.2">
      <c r="A106" s="39"/>
      <c r="B106" s="51">
        <v>2016</v>
      </c>
      <c r="C106" s="231" t="s">
        <v>2</v>
      </c>
      <c r="D106" s="184">
        <f>+'4.4. M LDI'!E106+'4.5. M L'!E106+'4.6. M M'!E106</f>
        <v>2382395.7165499995</v>
      </c>
      <c r="E106" s="185">
        <f>+'4.4. M LDI'!G106+'4.5. M L'!G106+'4.6. M M'!F106</f>
        <v>1444455.2709999988</v>
      </c>
      <c r="F106" s="165"/>
      <c r="G106" s="165"/>
      <c r="H106" s="14"/>
      <c r="I106" s="14"/>
      <c r="J106" s="14"/>
      <c r="K106" s="14"/>
      <c r="U106" s="9"/>
    </row>
    <row r="107" spans="1:21" x14ac:dyDescent="0.2">
      <c r="A107" s="39"/>
      <c r="B107" s="79"/>
      <c r="C107" s="227" t="s">
        <v>3</v>
      </c>
      <c r="D107" s="178">
        <f>+'4.4. M LDI'!E107+'4.5. M L'!E107+'4.6. M M'!E107</f>
        <v>2234620.6022833344</v>
      </c>
      <c r="E107" s="179">
        <f>+'4.4. M LDI'!G107+'4.5. M L'!G107+'4.6. M M'!F107</f>
        <v>1357581.7110000001</v>
      </c>
      <c r="F107" s="165"/>
      <c r="G107" s="165"/>
      <c r="H107" s="14"/>
      <c r="I107" s="14"/>
      <c r="J107" s="14"/>
      <c r="K107" s="14"/>
      <c r="U107" s="9"/>
    </row>
    <row r="108" spans="1:21" x14ac:dyDescent="0.2">
      <c r="A108" s="39"/>
      <c r="B108" s="79"/>
      <c r="C108" s="227" t="s">
        <v>4</v>
      </c>
      <c r="D108" s="178">
        <f>+'4.4. M LDI'!E108+'4.5. M L'!E108+'4.6. M M'!E108</f>
        <v>2526877.8392333342</v>
      </c>
      <c r="E108" s="179">
        <f>+'4.4. M LDI'!G108+'4.5. M L'!G108+'4.6. M M'!F108</f>
        <v>1512506.9470000006</v>
      </c>
      <c r="F108" s="165"/>
      <c r="G108" s="165"/>
      <c r="H108" s="14"/>
      <c r="I108" s="14"/>
      <c r="J108" s="14"/>
      <c r="K108" s="14"/>
      <c r="U108" s="9"/>
    </row>
    <row r="109" spans="1:21" x14ac:dyDescent="0.2">
      <c r="A109" s="39"/>
      <c r="B109" s="79"/>
      <c r="C109" s="227" t="s">
        <v>5</v>
      </c>
      <c r="D109" s="178">
        <f>+'4.4. M LDI'!E109+'4.5. M L'!E109+'4.6. M M'!E109</f>
        <v>2353208.4744833317</v>
      </c>
      <c r="E109" s="179">
        <f>+'4.4. M LDI'!G109+'4.5. M L'!G109+'4.6. M M'!F109</f>
        <v>1373766.2859999991</v>
      </c>
      <c r="F109" s="165"/>
      <c r="G109" s="165"/>
      <c r="H109" s="14"/>
      <c r="I109" s="14"/>
      <c r="J109" s="14"/>
      <c r="K109" s="14"/>
      <c r="U109" s="9"/>
    </row>
    <row r="110" spans="1:21" x14ac:dyDescent="0.2">
      <c r="A110" s="39"/>
      <c r="B110" s="79"/>
      <c r="C110" s="227" t="s">
        <v>6</v>
      </c>
      <c r="D110" s="178">
        <f>+'4.4. M LDI'!E110+'4.5. M L'!E110+'4.6. M M'!E110</f>
        <v>2406690.4841</v>
      </c>
      <c r="E110" s="179">
        <f>+'4.4. M LDI'!G110+'4.5. M L'!G110+'4.6. M M'!F110</f>
        <v>1394232.8529999973</v>
      </c>
      <c r="F110" s="165"/>
      <c r="G110" s="165"/>
      <c r="H110" s="14"/>
      <c r="I110" s="14"/>
      <c r="J110" s="14"/>
      <c r="K110" s="14"/>
      <c r="U110" s="9"/>
    </row>
    <row r="111" spans="1:21" x14ac:dyDescent="0.2">
      <c r="A111" s="39"/>
      <c r="B111" s="79"/>
      <c r="C111" s="227" t="s">
        <v>7</v>
      </c>
      <c r="D111" s="178">
        <f>+'4.4. M LDI'!E111+'4.5. M L'!E111+'4.6. M M'!E111</f>
        <v>2289312.3614499997</v>
      </c>
      <c r="E111" s="179">
        <f>+'4.4. M LDI'!G111+'4.5. M L'!G111+'4.6. M M'!F111</f>
        <v>1328467.9259999988</v>
      </c>
      <c r="F111" s="165"/>
      <c r="G111" s="165"/>
      <c r="H111" s="14"/>
      <c r="I111" s="14"/>
      <c r="J111" s="14"/>
      <c r="K111" s="14"/>
      <c r="U111" s="9"/>
    </row>
    <row r="112" spans="1:21" x14ac:dyDescent="0.2">
      <c r="A112" s="39"/>
      <c r="B112" s="79"/>
      <c r="C112" s="227" t="s">
        <v>8</v>
      </c>
      <c r="D112" s="178">
        <f>+'4.4. M LDI'!E112+'4.5. M L'!E112+'4.6. M M'!E112</f>
        <v>2385055.4425000036</v>
      </c>
      <c r="E112" s="179">
        <f>+'4.4. M LDI'!G112+'4.5. M L'!G112+'4.6. M M'!F112</f>
        <v>1372421.5449999985</v>
      </c>
      <c r="F112" s="165"/>
      <c r="G112" s="165"/>
      <c r="H112" s="14"/>
      <c r="I112" s="14"/>
      <c r="J112" s="14"/>
      <c r="K112" s="14"/>
      <c r="U112" s="9"/>
    </row>
    <row r="113" spans="1:21" x14ac:dyDescent="0.2">
      <c r="A113" s="39"/>
      <c r="B113" s="79"/>
      <c r="C113" s="227" t="s">
        <v>9</v>
      </c>
      <c r="D113" s="178">
        <f>+'4.4. M LDI'!E113+'4.5. M L'!E113+'4.6. M M'!E113</f>
        <v>2486697.3565999996</v>
      </c>
      <c r="E113" s="179">
        <f>+'4.4. M LDI'!G113+'4.5. M L'!G113+'4.6. M M'!F113</f>
        <v>1410599.9789999984</v>
      </c>
      <c r="F113" s="165"/>
      <c r="G113" s="165"/>
      <c r="H113" s="14"/>
      <c r="I113" s="14"/>
      <c r="J113" s="14"/>
      <c r="K113" s="14"/>
      <c r="U113" s="9"/>
    </row>
    <row r="114" spans="1:21" x14ac:dyDescent="0.2">
      <c r="A114" s="39"/>
      <c r="B114" s="79"/>
      <c r="C114" s="227" t="s">
        <v>10</v>
      </c>
      <c r="D114" s="178">
        <f>+'4.4. M LDI'!E114+'4.5. M L'!E114+'4.6. M M'!E114</f>
        <v>2405413.27905</v>
      </c>
      <c r="E114" s="179">
        <f>+'4.4. M LDI'!G114+'4.5. M L'!G114+'4.6. M M'!F114</f>
        <v>1396376.5610000002</v>
      </c>
      <c r="F114" s="165"/>
      <c r="G114" s="165"/>
      <c r="H114" s="14"/>
      <c r="I114" s="14"/>
      <c r="J114" s="14"/>
      <c r="K114" s="14"/>
      <c r="U114" s="9"/>
    </row>
    <row r="115" spans="1:21" x14ac:dyDescent="0.2">
      <c r="A115" s="39"/>
      <c r="B115" s="79"/>
      <c r="C115" s="227" t="s">
        <v>11</v>
      </c>
      <c r="D115" s="178">
        <f>+'4.4. M LDI'!E115+'4.5. M L'!E115+'4.6. M M'!E115</f>
        <v>2450973.2581833368</v>
      </c>
      <c r="E115" s="179">
        <f>+'4.4. M LDI'!G115+'4.5. M L'!G115+'4.6. M M'!F115</f>
        <v>1396258.1409999996</v>
      </c>
      <c r="F115" s="165"/>
      <c r="G115" s="165"/>
      <c r="H115" s="14"/>
      <c r="I115" s="14"/>
      <c r="J115" s="14"/>
      <c r="K115" s="14"/>
      <c r="U115" s="9"/>
    </row>
    <row r="116" spans="1:21" x14ac:dyDescent="0.2">
      <c r="A116" s="39"/>
      <c r="B116" s="79"/>
      <c r="C116" s="227" t="s">
        <v>12</v>
      </c>
      <c r="D116" s="178">
        <f>+'4.4. M LDI'!E116+'4.5. M L'!E116+'4.6. M M'!E116</f>
        <v>2492004.793733336</v>
      </c>
      <c r="E116" s="179">
        <f>+'4.4. M LDI'!G116+'4.5. M L'!G116+'4.6. M M'!F116</f>
        <v>1401641.7889999987</v>
      </c>
      <c r="F116" s="165"/>
      <c r="G116" s="165"/>
      <c r="H116" s="14"/>
      <c r="I116" s="14"/>
      <c r="J116" s="14"/>
      <c r="K116" s="14"/>
      <c r="U116" s="9"/>
    </row>
    <row r="117" spans="1:21" x14ac:dyDescent="0.2">
      <c r="A117" s="39"/>
      <c r="B117" s="79"/>
      <c r="C117" s="227" t="s">
        <v>13</v>
      </c>
      <c r="D117" s="178">
        <f>+'4.4. M LDI'!E117+'4.5. M L'!E117+'4.6. M M'!E117</f>
        <v>2609835.6392499986</v>
      </c>
      <c r="E117" s="179">
        <f>+'4.4. M LDI'!G117+'4.5. M L'!G117+'4.6. M M'!F117</f>
        <v>1536922.0279999988</v>
      </c>
      <c r="F117" s="165"/>
      <c r="G117" s="165"/>
      <c r="H117" s="14"/>
      <c r="I117" s="14"/>
      <c r="J117" s="14"/>
      <c r="K117" s="14"/>
      <c r="U117" s="9"/>
    </row>
    <row r="118" spans="1:21" ht="13.5" thickBot="1" x14ac:dyDescent="0.25">
      <c r="A118" s="39"/>
      <c r="B118" s="82" t="s">
        <v>88</v>
      </c>
      <c r="C118" s="228"/>
      <c r="D118" s="180">
        <f>+'4.4. M LDI'!E118+'4.5. M L'!E118+'4.6. M M'!E118</f>
        <v>29023085.247416679</v>
      </c>
      <c r="E118" s="181">
        <f>+'4.4. M LDI'!G118+'4.5. M L'!G118+'4.6. M M'!F118</f>
        <v>16925231.036999989</v>
      </c>
      <c r="F118" s="165"/>
      <c r="G118" s="165"/>
      <c r="H118" s="14"/>
      <c r="I118" s="14"/>
      <c r="J118" s="14"/>
      <c r="K118" s="14"/>
      <c r="U118" s="9"/>
    </row>
    <row r="119" spans="1:21" x14ac:dyDescent="0.2">
      <c r="A119" s="39"/>
      <c r="B119" s="51">
        <v>2017</v>
      </c>
      <c r="C119" s="238" t="s">
        <v>2</v>
      </c>
      <c r="D119" s="184">
        <f>+'4.4. M LDI'!E119+'4.5. M L'!E119+'4.6. M M'!E119</f>
        <v>2546979.1914833365</v>
      </c>
      <c r="E119" s="185">
        <f>+'4.4. M LDI'!G119+'4.5. M L'!G119+'4.6. M M'!F119</f>
        <v>1416112.9109999991</v>
      </c>
      <c r="F119" s="165"/>
      <c r="G119" s="165"/>
      <c r="H119" s="14"/>
      <c r="I119" s="14"/>
      <c r="J119" s="14"/>
      <c r="K119" s="14"/>
      <c r="U119" s="9"/>
    </row>
    <row r="120" spans="1:21" x14ac:dyDescent="0.2">
      <c r="A120" s="39"/>
      <c r="B120" s="79"/>
      <c r="C120" s="235" t="s">
        <v>3</v>
      </c>
      <c r="D120" s="178">
        <f>+'4.4. M LDI'!E120+'4.5. M L'!E120+'4.6. M M'!E120</f>
        <v>2225459.5622333325</v>
      </c>
      <c r="E120" s="179">
        <f>+'4.4. M LDI'!G120+'4.5. M L'!G120+'4.6. M M'!F120</f>
        <v>1183353.7419999996</v>
      </c>
      <c r="F120" s="165"/>
      <c r="G120" s="165"/>
      <c r="H120" s="14"/>
      <c r="I120" s="14"/>
      <c r="J120" s="14"/>
      <c r="K120" s="14"/>
      <c r="U120" s="9"/>
    </row>
    <row r="121" spans="1:21" x14ac:dyDescent="0.2">
      <c r="A121" s="39"/>
      <c r="B121" s="79"/>
      <c r="C121" s="235" t="s">
        <v>4</v>
      </c>
      <c r="D121" s="178">
        <f>+'4.4. M LDI'!E121+'4.5. M L'!E121+'4.6. M M'!E121</f>
        <v>2656029.6884833327</v>
      </c>
      <c r="E121" s="179">
        <f>+'4.4. M LDI'!G121+'4.5. M L'!G121+'4.6. M M'!F121</f>
        <v>1389140.4009999998</v>
      </c>
      <c r="F121" s="165"/>
      <c r="G121" s="165"/>
      <c r="H121" s="14"/>
      <c r="I121" s="14"/>
      <c r="J121" s="14"/>
      <c r="K121" s="14"/>
      <c r="U121" s="9"/>
    </row>
    <row r="122" spans="1:21" x14ac:dyDescent="0.2">
      <c r="A122" s="39"/>
      <c r="B122" s="79"/>
      <c r="C122" s="235" t="s">
        <v>5</v>
      </c>
      <c r="D122" s="178">
        <f>+'4.4. M LDI'!E122+'4.5. M L'!E122+'4.6. M M'!E122</f>
        <v>2419097.4128499995</v>
      </c>
      <c r="E122" s="179">
        <f>+'4.4. M LDI'!G122+'4.5. M L'!G122+'4.6. M M'!F122</f>
        <v>1283219.1949999994</v>
      </c>
      <c r="F122" s="165"/>
      <c r="G122" s="165"/>
      <c r="H122" s="14"/>
      <c r="I122" s="14"/>
      <c r="J122" s="14"/>
      <c r="K122" s="14"/>
      <c r="U122" s="9"/>
    </row>
    <row r="123" spans="1:21" x14ac:dyDescent="0.2">
      <c r="A123" s="39"/>
      <c r="B123" s="79"/>
      <c r="C123" s="235" t="s">
        <v>6</v>
      </c>
      <c r="D123" s="178">
        <f>+'4.4. M LDI'!E123+'4.5. M L'!E123+'4.6. M M'!E123</f>
        <v>2624050.4454166703</v>
      </c>
      <c r="E123" s="179">
        <f>+'4.4. M LDI'!G123+'4.5. M L'!G123+'4.6. M M'!F123</f>
        <v>1361956.6770000004</v>
      </c>
      <c r="F123" s="165"/>
      <c r="G123" s="165"/>
      <c r="H123" s="14"/>
      <c r="I123" s="14"/>
      <c r="J123" s="14"/>
      <c r="K123" s="14"/>
      <c r="U123" s="9"/>
    </row>
    <row r="124" spans="1:21" x14ac:dyDescent="0.2">
      <c r="A124" s="39"/>
      <c r="B124" s="79"/>
      <c r="C124" s="235" t="s">
        <v>7</v>
      </c>
      <c r="D124" s="178">
        <f>+'4.4. M LDI'!E124+'4.5. M L'!E124+'4.6. M M'!E124</f>
        <v>2510415.0618999973</v>
      </c>
      <c r="E124" s="179">
        <f>+'4.4. M LDI'!G124+'4.5. M L'!G124+'4.6. M M'!F124</f>
        <v>1306163.1439999987</v>
      </c>
      <c r="F124" s="165"/>
      <c r="G124" s="165"/>
      <c r="H124" s="14"/>
      <c r="I124" s="14"/>
      <c r="J124" s="14"/>
      <c r="K124" s="14"/>
      <c r="U124" s="9"/>
    </row>
    <row r="125" spans="1:21" x14ac:dyDescent="0.2">
      <c r="A125" s="39"/>
      <c r="B125" s="79"/>
      <c r="C125" s="235" t="s">
        <v>8</v>
      </c>
      <c r="D125" s="178">
        <f>+'4.4. M LDI'!E125+'4.5. M L'!E125+'4.6. M M'!E125</f>
        <v>2564158.4388500005</v>
      </c>
      <c r="E125" s="179">
        <f>+'4.4. M LDI'!G125+'4.5. M L'!G125+'4.6. M M'!F125</f>
        <v>1326834.041</v>
      </c>
      <c r="F125" s="165"/>
      <c r="G125" s="165"/>
      <c r="H125" s="14"/>
      <c r="I125" s="14"/>
      <c r="J125" s="14"/>
      <c r="K125" s="14"/>
      <c r="U125" s="9"/>
    </row>
    <row r="126" spans="1:21" x14ac:dyDescent="0.2">
      <c r="A126" s="39"/>
      <c r="B126" s="79"/>
      <c r="C126" s="235" t="s">
        <v>9</v>
      </c>
      <c r="D126" s="178">
        <f>+'4.4. M LDI'!E126+'4.5. M L'!E126+'4.6. M M'!E126</f>
        <v>2685324.1232333314</v>
      </c>
      <c r="E126" s="179">
        <f>+'4.4. M LDI'!G126+'4.5. M L'!G126+'4.6. M M'!F126</f>
        <v>1372029.6579999977</v>
      </c>
      <c r="F126" s="165"/>
      <c r="G126" s="165"/>
      <c r="H126" s="14"/>
      <c r="I126" s="14"/>
      <c r="J126" s="14"/>
      <c r="K126" s="14"/>
      <c r="U126" s="9"/>
    </row>
    <row r="127" spans="1:21" x14ac:dyDescent="0.2">
      <c r="A127" s="39"/>
      <c r="B127" s="79"/>
      <c r="C127" s="235" t="s">
        <v>10</v>
      </c>
      <c r="D127" s="178">
        <f>+'4.4. M LDI'!E127+'4.5. M L'!E127+'4.6. M M'!E127</f>
        <v>2518005.8011666681</v>
      </c>
      <c r="E127" s="179">
        <f>+'4.4. M LDI'!G127+'4.5. M L'!G127+'4.6. M M'!F127</f>
        <v>1319979.7339999992</v>
      </c>
      <c r="F127" s="165"/>
      <c r="G127" s="165"/>
      <c r="H127" s="14"/>
      <c r="I127" s="14"/>
      <c r="J127" s="14"/>
      <c r="K127" s="14"/>
      <c r="U127" s="9"/>
    </row>
    <row r="128" spans="1:21" x14ac:dyDescent="0.2">
      <c r="A128" s="39"/>
      <c r="B128" s="79"/>
      <c r="C128" s="235" t="s">
        <v>11</v>
      </c>
      <c r="D128" s="178">
        <f>+'4.4. M LDI'!E128+'4.5. M L'!E128+'4.6. M M'!E128</f>
        <v>2662863.2888499992</v>
      </c>
      <c r="E128" s="179">
        <f>+'4.4. M LDI'!G128+'4.5. M L'!G128+'4.6. M M'!F128</f>
        <v>1368944.0599999987</v>
      </c>
      <c r="F128" s="165"/>
      <c r="G128" s="165"/>
      <c r="H128" s="14"/>
      <c r="I128" s="14"/>
      <c r="J128" s="14"/>
      <c r="K128" s="14"/>
      <c r="U128" s="9"/>
    </row>
    <row r="129" spans="1:21" x14ac:dyDescent="0.2">
      <c r="A129" s="39"/>
      <c r="B129" s="79"/>
      <c r="C129" s="235" t="s">
        <v>12</v>
      </c>
      <c r="D129" s="178">
        <f>+'4.4. M LDI'!E129+'4.5. M L'!E129+'4.6. M M'!E129</f>
        <v>2729603.6999166645</v>
      </c>
      <c r="E129" s="179">
        <f>+'4.4. M LDI'!G129+'4.5. M L'!G129+'4.6. M M'!F129</f>
        <v>1390842.1550000019</v>
      </c>
      <c r="F129" s="165"/>
      <c r="G129" s="165"/>
      <c r="H129" s="14"/>
      <c r="I129" s="14"/>
      <c r="J129" s="14"/>
      <c r="K129" s="14"/>
      <c r="U129" s="9"/>
    </row>
    <row r="130" spans="1:21" x14ac:dyDescent="0.2">
      <c r="A130" s="39"/>
      <c r="B130" s="79"/>
      <c r="C130" s="235" t="s">
        <v>13</v>
      </c>
      <c r="D130" s="178">
        <f>+'4.4. M LDI'!E130+'4.5. M L'!E130+'4.6. M M'!E130</f>
        <v>2751603.0838000015</v>
      </c>
      <c r="E130" s="179">
        <f>+'4.4. M LDI'!G130+'4.5. M L'!G130+'4.6. M M'!F130</f>
        <v>1468502.1099999996</v>
      </c>
      <c r="F130" s="165"/>
      <c r="G130" s="165"/>
      <c r="H130" s="14"/>
      <c r="I130" s="14"/>
      <c r="J130" s="14"/>
      <c r="K130" s="14"/>
      <c r="U130" s="9"/>
    </row>
    <row r="131" spans="1:21" ht="13.5" thickBot="1" x14ac:dyDescent="0.25">
      <c r="A131" s="39"/>
      <c r="B131" s="82" t="s">
        <v>89</v>
      </c>
      <c r="C131" s="234"/>
      <c r="D131" s="180">
        <f>+'4.4. M LDI'!E131+'4.5. M L'!E131+'4.6. M M'!E131</f>
        <v>30893589.798183337</v>
      </c>
      <c r="E131" s="181">
        <f>+'4.4. M LDI'!G131+'4.5. M L'!G131+'4.6. M M'!F131</f>
        <v>16187077.827999998</v>
      </c>
      <c r="F131" s="165"/>
      <c r="G131" s="165"/>
      <c r="H131" s="14"/>
      <c r="I131" s="14"/>
      <c r="J131" s="14"/>
      <c r="K131" s="14"/>
      <c r="U131" s="9"/>
    </row>
    <row r="132" spans="1:21" x14ac:dyDescent="0.2">
      <c r="A132" s="39"/>
      <c r="B132" s="51">
        <v>2018</v>
      </c>
      <c r="C132" s="284" t="s">
        <v>2</v>
      </c>
      <c r="D132" s="184">
        <f>+'4.4. M LDI'!E132+'4.5. M L'!E132+'4.6. M M'!E132</f>
        <v>2767640.5883999998</v>
      </c>
      <c r="E132" s="185">
        <f>+'4.4. M LDI'!G132+'4.5. M L'!G132+'4.6. M M'!F132</f>
        <v>1376150.6350000021</v>
      </c>
      <c r="F132" s="165"/>
      <c r="G132" s="165"/>
      <c r="H132" s="14"/>
      <c r="I132" s="14"/>
      <c r="J132" s="14"/>
      <c r="K132" s="14"/>
      <c r="U132" s="9"/>
    </row>
    <row r="133" spans="1:21" x14ac:dyDescent="0.2">
      <c r="A133" s="39"/>
      <c r="B133" s="79"/>
      <c r="C133" s="282" t="s">
        <v>3</v>
      </c>
      <c r="D133" s="178">
        <f>+'4.4. M LDI'!E133+'4.5. M L'!E133+'4.6. M M'!E133</f>
        <v>2449823.7043333305</v>
      </c>
      <c r="E133" s="179">
        <f>+'4.4. M LDI'!G133+'4.5. M L'!G133+'4.6. M M'!F133</f>
        <v>1224463.7560000031</v>
      </c>
      <c r="F133" s="165"/>
      <c r="G133" s="165"/>
      <c r="H133" s="14"/>
      <c r="I133" s="14"/>
      <c r="J133" s="14"/>
      <c r="K133" s="14"/>
      <c r="U133" s="9"/>
    </row>
    <row r="134" spans="1:21" x14ac:dyDescent="0.2">
      <c r="A134" s="39"/>
      <c r="B134" s="79"/>
      <c r="C134" s="282" t="s">
        <v>4</v>
      </c>
      <c r="D134" s="178">
        <f>+'4.4. M LDI'!E134+'4.5. M L'!E134+'4.6. M M'!E134</f>
        <v>2882188.3359333337</v>
      </c>
      <c r="E134" s="179">
        <f>+'4.4. M LDI'!G134+'4.5. M L'!G134+'4.6. M M'!F134</f>
        <v>1427259.9649999992</v>
      </c>
      <c r="F134" s="165"/>
      <c r="G134" s="165"/>
      <c r="H134" s="14"/>
      <c r="I134" s="14"/>
      <c r="J134" s="14"/>
      <c r="K134" s="14"/>
      <c r="U134" s="9"/>
    </row>
    <row r="135" spans="1:21" x14ac:dyDescent="0.2">
      <c r="A135" s="39"/>
      <c r="B135" s="79"/>
      <c r="C135" s="282" t="s">
        <v>5</v>
      </c>
      <c r="D135" s="178">
        <f>+'4.4. M LDI'!E135+'4.5. M L'!E135+'4.6. M M'!E135</f>
        <v>2813567.9292666675</v>
      </c>
      <c r="E135" s="179">
        <f>+'4.4. M LDI'!G135+'4.5. M L'!G135+'4.6. M M'!F135</f>
        <v>1376397.9180000008</v>
      </c>
      <c r="F135" s="165"/>
      <c r="G135" s="165"/>
      <c r="H135" s="14"/>
      <c r="I135" s="14"/>
      <c r="J135" s="14"/>
      <c r="K135" s="14"/>
      <c r="U135" s="9"/>
    </row>
    <row r="136" spans="1:21" x14ac:dyDescent="0.2">
      <c r="A136" s="39"/>
      <c r="B136" s="79"/>
      <c r="C136" s="282" t="s">
        <v>6</v>
      </c>
      <c r="D136" s="178">
        <f>+'4.4. M LDI'!E136+'4.5. M L'!E136+'4.6. M M'!E136</f>
        <v>2917930.1271166662</v>
      </c>
      <c r="E136" s="179">
        <f>+'4.4. M LDI'!G136+'4.5. M L'!G136+'4.6. M M'!F136</f>
        <v>1407191.6350000016</v>
      </c>
      <c r="F136" s="165"/>
      <c r="G136" s="165"/>
      <c r="H136" s="14"/>
      <c r="I136" s="14"/>
      <c r="J136" s="14"/>
      <c r="K136" s="14"/>
      <c r="U136" s="9"/>
    </row>
    <row r="137" spans="1:21" x14ac:dyDescent="0.2">
      <c r="A137" s="39"/>
      <c r="B137" s="79"/>
      <c r="C137" s="282" t="s">
        <v>7</v>
      </c>
      <c r="D137" s="178">
        <f>+'4.4. M LDI'!E137+'4.5. M L'!E137+'4.6. M M'!E137</f>
        <v>2894298.7702499996</v>
      </c>
      <c r="E137" s="179">
        <f>+'4.4. M LDI'!G137+'4.5. M L'!G137+'4.6. M M'!F137</f>
        <v>1380099.6989999993</v>
      </c>
      <c r="F137" s="165"/>
      <c r="G137" s="165"/>
      <c r="H137" s="14"/>
      <c r="I137" s="14"/>
      <c r="J137" s="14"/>
      <c r="K137" s="14"/>
      <c r="U137" s="9"/>
    </row>
    <row r="138" spans="1:21" x14ac:dyDescent="0.2">
      <c r="A138" s="39"/>
      <c r="B138" s="79"/>
      <c r="C138" s="282" t="s">
        <v>8</v>
      </c>
      <c r="D138" s="178">
        <f>+'4.4. M LDI'!E138+'4.5. M L'!E138+'4.6. M M'!E138</f>
        <v>2901099.5417333343</v>
      </c>
      <c r="E138" s="179">
        <f>+'4.4. M LDI'!G138+'4.5. M L'!G138+'4.6. M M'!F138</f>
        <v>1354987.1429999995</v>
      </c>
      <c r="F138" s="165"/>
      <c r="G138" s="165"/>
      <c r="H138" s="14"/>
      <c r="I138" s="14"/>
      <c r="J138" s="14"/>
      <c r="K138" s="14"/>
      <c r="U138" s="9"/>
    </row>
    <row r="139" spans="1:21" x14ac:dyDescent="0.2">
      <c r="A139" s="39"/>
      <c r="B139" s="79"/>
      <c r="C139" s="282" t="s">
        <v>9</v>
      </c>
      <c r="D139" s="178">
        <f>+'4.4. M LDI'!E139+'4.5. M L'!E139+'4.6. M M'!E139</f>
        <v>3104249.3434833302</v>
      </c>
      <c r="E139" s="179">
        <f>+'4.4. M LDI'!G139+'4.5. M L'!G139+'4.6. M M'!F139</f>
        <v>1446334.8959999993</v>
      </c>
      <c r="F139" s="165"/>
      <c r="G139" s="165"/>
      <c r="H139" s="14"/>
      <c r="I139" s="14"/>
      <c r="J139" s="14"/>
      <c r="K139" s="14"/>
      <c r="U139" s="9"/>
    </row>
    <row r="140" spans="1:21" x14ac:dyDescent="0.2">
      <c r="A140" s="39"/>
      <c r="B140" s="79"/>
      <c r="C140" s="282" t="s">
        <v>10</v>
      </c>
      <c r="D140" s="178">
        <f>+'4.4. M LDI'!E140+'4.5. M L'!E140+'4.6. M M'!E140</f>
        <v>2837888.8360000015</v>
      </c>
      <c r="E140" s="179">
        <f>+'4.4. M LDI'!G140+'4.5. M L'!G140+'4.6. M M'!F140</f>
        <v>1339872.2850000004</v>
      </c>
      <c r="F140" s="165"/>
      <c r="G140" s="165"/>
      <c r="H140" s="14"/>
      <c r="I140" s="14"/>
      <c r="J140" s="14"/>
      <c r="K140" s="14"/>
      <c r="U140" s="9"/>
    </row>
    <row r="141" spans="1:21" x14ac:dyDescent="0.2">
      <c r="A141" s="39"/>
      <c r="B141" s="79"/>
      <c r="C141" s="282" t="s">
        <v>11</v>
      </c>
      <c r="D141" s="178">
        <f>+'4.4. M LDI'!E141+'4.5. M L'!E141+'4.6. M M'!E141</f>
        <v>3196386.0700500011</v>
      </c>
      <c r="E141" s="179">
        <f>+'4.4. M LDI'!G141+'4.5. M L'!G141+'4.6. M M'!F141</f>
        <v>1461499.4799999997</v>
      </c>
      <c r="F141" s="165"/>
      <c r="G141" s="165"/>
      <c r="H141" s="14"/>
      <c r="I141" s="14"/>
      <c r="J141" s="14"/>
      <c r="K141" s="14"/>
      <c r="U141" s="9"/>
    </row>
    <row r="142" spans="1:21" x14ac:dyDescent="0.2">
      <c r="A142" s="39"/>
      <c r="B142" s="79"/>
      <c r="C142" s="282" t="s">
        <v>12</v>
      </c>
      <c r="D142" s="178">
        <f>+'4.4. M LDI'!E142+'4.5. M L'!E142+'4.6. M M'!E142</f>
        <v>3088506.7247666637</v>
      </c>
      <c r="E142" s="179">
        <f>+'4.4. M LDI'!G142+'4.5. M L'!G142+'4.6. M M'!F142</f>
        <v>1410552.8409999998</v>
      </c>
      <c r="F142" s="165"/>
      <c r="G142" s="165"/>
      <c r="H142" s="14"/>
      <c r="I142" s="14"/>
      <c r="J142" s="14"/>
      <c r="K142" s="14"/>
      <c r="U142" s="9"/>
    </row>
    <row r="143" spans="1:21" x14ac:dyDescent="0.2">
      <c r="A143" s="39"/>
      <c r="B143" s="79"/>
      <c r="C143" s="282" t="s">
        <v>13</v>
      </c>
      <c r="D143" s="178">
        <f>+'4.4. M LDI'!E143+'4.5. M L'!E143+'4.6. M M'!E143</f>
        <v>3156516.5722333342</v>
      </c>
      <c r="E143" s="179">
        <f>+'4.4. M LDI'!G143+'4.5. M L'!G143+'4.6. M M'!F143</f>
        <v>1510403.3309999981</v>
      </c>
      <c r="F143" s="165"/>
      <c r="G143" s="165"/>
      <c r="H143" s="14"/>
      <c r="I143" s="14"/>
      <c r="J143" s="14"/>
      <c r="K143" s="14"/>
      <c r="U143" s="9"/>
    </row>
    <row r="144" spans="1:21" ht="13.5" thickBot="1" x14ac:dyDescent="0.25">
      <c r="A144" s="39"/>
      <c r="B144" s="82" t="s">
        <v>95</v>
      </c>
      <c r="C144" s="283"/>
      <c r="D144" s="180">
        <f>+'4.4. M LDI'!E144+'4.5. M L'!E144+'4.6. M M'!E144</f>
        <v>35010096.543566659</v>
      </c>
      <c r="E144" s="181">
        <f>+'4.4. M LDI'!G144+'4.5. M L'!G144+'4.6. M M'!F144</f>
        <v>16715213.584000003</v>
      </c>
      <c r="F144" s="165"/>
      <c r="G144" s="165"/>
      <c r="H144" s="14"/>
      <c r="I144" s="14"/>
      <c r="J144" s="14"/>
      <c r="K144" s="14"/>
      <c r="U144" s="9"/>
    </row>
    <row r="145" spans="1:21" x14ac:dyDescent="0.2">
      <c r="A145" s="39"/>
      <c r="B145" s="51">
        <v>2019</v>
      </c>
      <c r="C145" s="291" t="s">
        <v>2</v>
      </c>
      <c r="D145" s="184">
        <f>+'4.4. M LDI'!E145+'4.5. M L'!E145+'4.6. M M'!E145</f>
        <v>3154951.7189166662</v>
      </c>
      <c r="E145" s="185">
        <f>+'4.4. M LDI'!G145+'4.5. M L'!G145+'4.6. M M'!F145</f>
        <v>1408637.0919999988</v>
      </c>
      <c r="F145" s="165"/>
      <c r="G145" s="165"/>
      <c r="H145" s="293"/>
      <c r="I145" s="293"/>
      <c r="J145" s="14"/>
      <c r="K145" s="14"/>
      <c r="U145" s="9"/>
    </row>
    <row r="146" spans="1:21" x14ac:dyDescent="0.2">
      <c r="A146" s="39"/>
      <c r="B146" s="79"/>
      <c r="C146" s="287" t="s">
        <v>3</v>
      </c>
      <c r="D146" s="178">
        <f>+'4.4. M LDI'!E146+'4.5. M L'!E146+'4.6. M M'!E146</f>
        <v>2752785.2285833312</v>
      </c>
      <c r="E146" s="179">
        <f>+'4.4. M LDI'!G146+'4.5. M L'!G146+'4.6. M M'!F146</f>
        <v>1246628.2050000001</v>
      </c>
      <c r="F146" s="165"/>
      <c r="G146" s="165"/>
      <c r="H146" s="293"/>
      <c r="I146" s="293"/>
      <c r="J146" s="14"/>
      <c r="K146" s="14"/>
      <c r="U146" s="9"/>
    </row>
    <row r="147" spans="1:21" x14ac:dyDescent="0.2">
      <c r="A147" s="39"/>
      <c r="B147" s="79"/>
      <c r="C147" s="287" t="s">
        <v>4</v>
      </c>
      <c r="D147" s="178">
        <f>+'4.4. M LDI'!E147+'4.5. M L'!E147+'4.6. M M'!E147</f>
        <v>3243431.7776000006</v>
      </c>
      <c r="E147" s="179">
        <f>+'4.4. M LDI'!G147+'4.5. M L'!G147+'4.6. M M'!F147</f>
        <v>1441131.3399999996</v>
      </c>
      <c r="F147" s="165"/>
      <c r="G147" s="165"/>
      <c r="H147" s="293"/>
      <c r="I147" s="293"/>
      <c r="J147" s="14"/>
      <c r="K147" s="14"/>
      <c r="U147" s="9"/>
    </row>
    <row r="148" spans="1:21" x14ac:dyDescent="0.2">
      <c r="A148" s="39"/>
      <c r="B148" s="79"/>
      <c r="C148" s="287" t="s">
        <v>5</v>
      </c>
      <c r="D148" s="178">
        <f>+'4.4. M LDI'!E148+'4.5. M L'!E148+'4.6. M M'!E148</f>
        <v>3115061.1861500028</v>
      </c>
      <c r="E148" s="179">
        <f>+'4.4. M LDI'!G148+'4.5. M L'!G148+'4.6. M M'!F148</f>
        <v>1368450.8239999998</v>
      </c>
      <c r="F148" s="165"/>
      <c r="G148" s="165"/>
      <c r="H148" s="293"/>
      <c r="I148" s="293"/>
      <c r="J148" s="14"/>
      <c r="K148" s="14"/>
      <c r="U148" s="9"/>
    </row>
    <row r="149" spans="1:21" x14ac:dyDescent="0.2">
      <c r="A149" s="39"/>
      <c r="B149" s="79"/>
      <c r="C149" s="287" t="s">
        <v>6</v>
      </c>
      <c r="D149" s="178">
        <f>+'4.4. M LDI'!E149+'4.5. M L'!E149+'4.6. M M'!E149</f>
        <v>3186269.4818833349</v>
      </c>
      <c r="E149" s="179">
        <f>+'4.4. M LDI'!G149+'4.5. M L'!G149+'4.6. M M'!F149</f>
        <v>1398633.5110000011</v>
      </c>
      <c r="F149" s="165"/>
      <c r="G149" s="165"/>
      <c r="H149" s="293"/>
      <c r="I149" s="293"/>
      <c r="J149" s="14"/>
      <c r="K149" s="14"/>
      <c r="U149" s="9"/>
    </row>
    <row r="150" spans="1:21" x14ac:dyDescent="0.2">
      <c r="A150" s="39"/>
      <c r="B150" s="79"/>
      <c r="C150" s="287" t="s">
        <v>7</v>
      </c>
      <c r="D150" s="178">
        <f>+'4.4. M LDI'!E150+'4.5. M L'!E150+'4.6. M M'!E150</f>
        <v>3034219.4717333349</v>
      </c>
      <c r="E150" s="179">
        <f>+'4.4. M LDI'!G150+'4.5. M L'!G150+'4.6. M M'!F150</f>
        <v>1330592.6309999977</v>
      </c>
      <c r="F150" s="165"/>
      <c r="G150" s="165"/>
      <c r="H150" s="293"/>
      <c r="I150" s="293"/>
      <c r="J150" s="14"/>
      <c r="K150" s="14"/>
      <c r="U150" s="9"/>
    </row>
    <row r="151" spans="1:21" x14ac:dyDescent="0.2">
      <c r="A151" s="39"/>
      <c r="B151" s="79"/>
      <c r="C151" s="287" t="s">
        <v>8</v>
      </c>
      <c r="D151" s="178">
        <f>+'4.4. M LDI'!E151+'4.5. M L'!E151+'4.6. M M'!E151</f>
        <v>3164705.8055833327</v>
      </c>
      <c r="E151" s="179">
        <f>+'4.4. M LDI'!G151+'4.5. M L'!G151+'4.6. M M'!F151</f>
        <v>1378282.0349999988</v>
      </c>
      <c r="F151" s="165"/>
      <c r="G151" s="165"/>
      <c r="H151" s="293"/>
      <c r="I151" s="293"/>
      <c r="J151" s="14"/>
      <c r="K151" s="14"/>
      <c r="U151" s="9"/>
    </row>
    <row r="152" spans="1:21" x14ac:dyDescent="0.2">
      <c r="A152" s="39"/>
      <c r="B152" s="79"/>
      <c r="C152" s="287" t="s">
        <v>9</v>
      </c>
      <c r="D152" s="178">
        <f>+'4.4. M LDI'!E152+'4.5. M L'!E152+'4.6. M M'!E152</f>
        <v>3310721.5229333322</v>
      </c>
      <c r="E152" s="179">
        <f>+'4.4. M LDI'!G152+'4.5. M L'!G152+'4.6. M M'!F152</f>
        <v>1449826.8879999968</v>
      </c>
      <c r="F152" s="165"/>
      <c r="G152" s="165"/>
      <c r="H152" s="293"/>
      <c r="I152" s="293"/>
      <c r="J152" s="14"/>
      <c r="K152" s="14"/>
      <c r="U152" s="9"/>
    </row>
    <row r="153" spans="1:21" x14ac:dyDescent="0.2">
      <c r="A153" s="39"/>
      <c r="B153" s="79"/>
      <c r="C153" s="287" t="s">
        <v>10</v>
      </c>
      <c r="D153" s="178">
        <f>+'4.4. M LDI'!E153+'4.5. M L'!E153+'4.6. M M'!E153</f>
        <v>3014994.9339166665</v>
      </c>
      <c r="E153" s="179">
        <f>+'4.4. M LDI'!G153+'4.5. M L'!G153+'4.6. M M'!F153</f>
        <v>1349194.3120000004</v>
      </c>
      <c r="F153" s="165"/>
      <c r="G153" s="165"/>
      <c r="H153" s="293"/>
      <c r="I153" s="293"/>
      <c r="J153" s="14"/>
      <c r="K153" s="14"/>
      <c r="U153" s="9"/>
    </row>
    <row r="154" spans="1:21" x14ac:dyDescent="0.2">
      <c r="A154" s="39"/>
      <c r="B154" s="79"/>
      <c r="C154" s="287" t="s">
        <v>11</v>
      </c>
      <c r="D154" s="178">
        <f>+'4.4. M LDI'!E154+'4.5. M L'!E154+'4.6. M M'!E154</f>
        <v>3493886.3719500001</v>
      </c>
      <c r="E154" s="179">
        <f>+'4.4. M LDI'!G154+'4.5. M L'!G154+'4.6. M M'!F154</f>
        <v>1493822.4299999983</v>
      </c>
      <c r="F154" s="165"/>
      <c r="G154" s="165"/>
      <c r="H154" s="293"/>
      <c r="I154" s="293"/>
      <c r="J154" s="14"/>
      <c r="K154" s="14"/>
      <c r="U154" s="9"/>
    </row>
    <row r="155" spans="1:21" x14ac:dyDescent="0.2">
      <c r="A155" s="39"/>
      <c r="B155" s="79"/>
      <c r="C155" s="287" t="s">
        <v>12</v>
      </c>
      <c r="D155" s="178">
        <f>+'4.4. M LDI'!E155+'4.5. M L'!E155+'4.6. M M'!E155</f>
        <v>3196608.9974500039</v>
      </c>
      <c r="E155" s="179">
        <f>+'4.4. M LDI'!G155+'4.5. M L'!G155+'4.6. M M'!F155</f>
        <v>1385197.7479999973</v>
      </c>
      <c r="F155" s="165"/>
      <c r="G155" s="165"/>
      <c r="H155" s="293"/>
      <c r="I155" s="293"/>
      <c r="J155" s="14"/>
      <c r="K155" s="14"/>
      <c r="U155" s="9"/>
    </row>
    <row r="156" spans="1:21" x14ac:dyDescent="0.2">
      <c r="A156" s="39"/>
      <c r="B156" s="79"/>
      <c r="C156" s="287" t="s">
        <v>13</v>
      </c>
      <c r="D156" s="178">
        <f>+'4.4. M LDI'!E156+'4.5. M L'!E156+'4.6. M M'!E156</f>
        <v>3192302.9417833313</v>
      </c>
      <c r="E156" s="179">
        <f>+'4.4. M LDI'!G156+'4.5. M L'!G156+'4.6. M M'!F156</f>
        <v>1460137.301</v>
      </c>
      <c r="F156" s="165"/>
      <c r="G156" s="165"/>
      <c r="H156" s="293"/>
      <c r="I156" s="293"/>
      <c r="J156" s="14"/>
      <c r="K156" s="14"/>
      <c r="U156" s="9"/>
    </row>
    <row r="157" spans="1:21" ht="13.5" thickBot="1" x14ac:dyDescent="0.25">
      <c r="A157" s="39"/>
      <c r="B157" s="82" t="s">
        <v>96</v>
      </c>
      <c r="C157" s="288"/>
      <c r="D157" s="180">
        <f>+'4.4. M LDI'!E157+'4.5. M L'!E157+'4.6. M M'!E157</f>
        <v>37859939.438483335</v>
      </c>
      <c r="E157" s="181">
        <f>+'4.4. M LDI'!G157+'4.5. M L'!G157+'4.6. M M'!F157</f>
        <v>16710534.316999987</v>
      </c>
      <c r="F157" s="165"/>
      <c r="G157" s="165"/>
      <c r="H157" s="293"/>
      <c r="I157" s="293"/>
      <c r="J157" s="14"/>
      <c r="K157" s="14"/>
      <c r="U157" s="9"/>
    </row>
    <row r="158" spans="1:21" x14ac:dyDescent="0.2">
      <c r="A158" s="39"/>
      <c r="B158" s="51">
        <v>2020</v>
      </c>
      <c r="C158" s="298" t="s">
        <v>2</v>
      </c>
      <c r="D158" s="184">
        <f>+'4.4. M LDI'!E158+'4.5. M L'!E158+'4.6. M M'!E158</f>
        <v>3163971.1651500007</v>
      </c>
      <c r="E158" s="185">
        <f>+'4.4. M LDI'!G158+'4.5. M L'!G158+'4.6. M M'!F158</f>
        <v>1369669.1989999996</v>
      </c>
      <c r="F158" s="165"/>
      <c r="G158" s="165"/>
      <c r="H158" s="293"/>
      <c r="I158" s="293"/>
      <c r="J158" s="14"/>
      <c r="K158" s="14"/>
      <c r="U158" s="9"/>
    </row>
    <row r="159" spans="1:21" x14ac:dyDescent="0.2">
      <c r="A159" s="39"/>
      <c r="B159" s="79"/>
      <c r="C159" s="294" t="s">
        <v>3</v>
      </c>
      <c r="D159" s="178">
        <f>+'4.4. M LDI'!E159+'4.5. M L'!E159+'4.6. M M'!E159</f>
        <v>2913942.219800001</v>
      </c>
      <c r="E159" s="179">
        <f>+'4.4. M LDI'!G159+'4.5. M L'!G159+'4.6. M M'!F159</f>
        <v>1278556.788999998</v>
      </c>
      <c r="F159" s="165"/>
      <c r="G159" s="165"/>
      <c r="H159" s="293"/>
      <c r="I159" s="293"/>
      <c r="J159" s="14"/>
      <c r="K159" s="14"/>
      <c r="U159" s="9"/>
    </row>
    <row r="160" spans="1:21" x14ac:dyDescent="0.2">
      <c r="A160" s="39"/>
      <c r="B160" s="79"/>
      <c r="C160" s="294" t="s">
        <v>4</v>
      </c>
      <c r="D160" s="178">
        <f>+'4.4. M LDI'!E160+'4.5. M L'!E160+'4.6. M M'!E160</f>
        <v>3837278.1576833329</v>
      </c>
      <c r="E160" s="179">
        <f>+'4.4. M LDI'!G160+'4.5. M L'!G160+'4.6. M M'!F160</f>
        <v>1361329.2619999999</v>
      </c>
      <c r="F160" s="165"/>
      <c r="G160" s="165"/>
      <c r="H160" s="293"/>
      <c r="I160" s="293"/>
      <c r="J160" s="14"/>
      <c r="K160" s="14"/>
      <c r="U160" s="9"/>
    </row>
    <row r="161" spans="1:21" x14ac:dyDescent="0.2">
      <c r="A161" s="39"/>
      <c r="B161" s="79"/>
      <c r="C161" s="294" t="s">
        <v>5</v>
      </c>
      <c r="D161" s="178">
        <f>+'4.4. M LDI'!E161+'4.5. M L'!E161+'4.6. M M'!E161</f>
        <v>3727939.0459500002</v>
      </c>
      <c r="E161" s="179">
        <f>+'4.4. M LDI'!G161+'4.5. M L'!G161+'4.6. M M'!F161</f>
        <v>1072949.3449999986</v>
      </c>
      <c r="F161" s="165"/>
      <c r="G161" s="165"/>
      <c r="H161" s="293"/>
      <c r="I161" s="293"/>
      <c r="J161" s="14"/>
      <c r="K161" s="14"/>
      <c r="U161" s="9"/>
    </row>
    <row r="162" spans="1:21" x14ac:dyDescent="0.2">
      <c r="A162" s="39"/>
      <c r="B162" s="79"/>
      <c r="C162" s="294" t="s">
        <v>6</v>
      </c>
      <c r="D162" s="178">
        <f>+'4.4. M LDI'!E162+'4.5. M L'!E162+'4.6. M M'!E162</f>
        <v>3950491.0732500008</v>
      </c>
      <c r="E162" s="179">
        <f>+'4.4. M LDI'!G162+'4.5. M L'!G162+'4.6. M M'!F162</f>
        <v>1127146.0229999991</v>
      </c>
      <c r="F162" s="165"/>
      <c r="G162" s="165"/>
      <c r="H162" s="293"/>
      <c r="I162" s="293"/>
      <c r="J162" s="14"/>
      <c r="K162" s="14"/>
      <c r="U162" s="9"/>
    </row>
    <row r="163" spans="1:21" x14ac:dyDescent="0.2">
      <c r="A163" s="39"/>
      <c r="B163" s="79"/>
      <c r="C163" s="294" t="s">
        <v>7</v>
      </c>
      <c r="D163" s="178">
        <f>+'4.4. M LDI'!E163+'4.5. M L'!E163+'4.6. M M'!E163</f>
        <v>4085291.3464999944</v>
      </c>
      <c r="E163" s="179">
        <f>+'4.4. M LDI'!G163+'4.5. M L'!G163+'4.6. M M'!F163</f>
        <v>1126360.1539999994</v>
      </c>
      <c r="F163" s="165"/>
      <c r="G163" s="165"/>
      <c r="H163" s="293"/>
      <c r="I163" s="293"/>
      <c r="J163" s="14"/>
      <c r="K163" s="14"/>
      <c r="U163" s="9"/>
    </row>
    <row r="164" spans="1:21" x14ac:dyDescent="0.2">
      <c r="A164" s="39"/>
      <c r="B164" s="79"/>
      <c r="C164" s="294" t="s">
        <v>8</v>
      </c>
      <c r="D164" s="178">
        <f>+'4.4. M LDI'!E164+'4.5. M L'!E164+'4.6. M M'!E164</f>
        <v>4210359.3863833323</v>
      </c>
      <c r="E164" s="179">
        <f>+'4.4. M LDI'!G164+'4.5. M L'!G164+'4.6. M M'!F164</f>
        <v>1191790.7140000004</v>
      </c>
      <c r="F164" s="165"/>
      <c r="G164" s="165"/>
      <c r="H164" s="293"/>
      <c r="I164" s="293"/>
      <c r="J164" s="14"/>
      <c r="K164" s="14"/>
      <c r="U164" s="9"/>
    </row>
    <row r="165" spans="1:21" x14ac:dyDescent="0.2">
      <c r="A165" s="39"/>
      <c r="B165" s="79"/>
      <c r="C165" s="294" t="s">
        <v>9</v>
      </c>
      <c r="D165" s="178">
        <f>+'4.4. M LDI'!E165+'4.5. M L'!E165+'4.6. M M'!E165</f>
        <v>4224401.5575333321</v>
      </c>
      <c r="E165" s="179">
        <f>+'4.4. M LDI'!G165+'4.5. M L'!G165+'4.6. M M'!F165</f>
        <v>1292149.9529999993</v>
      </c>
      <c r="F165" s="165"/>
      <c r="G165" s="165"/>
      <c r="H165" s="293"/>
      <c r="I165" s="293"/>
      <c r="J165" s="14"/>
      <c r="K165" s="14"/>
      <c r="U165" s="9"/>
    </row>
    <row r="166" spans="1:21" x14ac:dyDescent="0.2">
      <c r="A166" s="39"/>
      <c r="B166" s="79"/>
      <c r="C166" s="294" t="s">
        <v>10</v>
      </c>
      <c r="D166" s="178">
        <f>+'4.4. M LDI'!E166+'4.5. M L'!E166+'4.6. M M'!E166</f>
        <v>3899355.4405500027</v>
      </c>
      <c r="E166" s="179">
        <f>+'4.4. M LDI'!G166+'4.5. M L'!G166+'4.6. M M'!F166</f>
        <v>1271142.7189999984</v>
      </c>
      <c r="F166" s="165"/>
      <c r="G166" s="165"/>
      <c r="H166" s="293"/>
      <c r="I166" s="293"/>
      <c r="J166" s="14"/>
      <c r="K166" s="14"/>
      <c r="U166" s="9"/>
    </row>
    <row r="167" spans="1:21" x14ac:dyDescent="0.2">
      <c r="A167" s="39"/>
      <c r="B167" s="79"/>
      <c r="C167" s="294" t="s">
        <v>11</v>
      </c>
      <c r="D167" s="178">
        <f>+'4.4. M LDI'!E167+'4.5. M L'!E167+'4.6. M M'!E167</f>
        <v>4016801.4723999994</v>
      </c>
      <c r="E167" s="179">
        <f>+'4.4. M LDI'!G167+'4.5. M L'!G167+'4.6. M M'!F167</f>
        <v>1332912.8230000006</v>
      </c>
      <c r="F167" s="165"/>
      <c r="G167" s="165"/>
      <c r="H167" s="293"/>
      <c r="I167" s="293"/>
      <c r="J167" s="14"/>
      <c r="K167" s="14"/>
      <c r="U167" s="9"/>
    </row>
    <row r="168" spans="1:21" x14ac:dyDescent="0.2">
      <c r="A168" s="39"/>
      <c r="B168" s="79"/>
      <c r="C168" s="294" t="s">
        <v>12</v>
      </c>
      <c r="D168" s="178">
        <f>+'4.4. M LDI'!E168+'4.5. M L'!E168+'4.6. M M'!E168</f>
        <v>3809725.4520833329</v>
      </c>
      <c r="E168" s="179">
        <f>+'4.4. M LDI'!G168+'4.5. M L'!G168+'4.6. M M'!F168</f>
        <v>1326565.7050000003</v>
      </c>
      <c r="F168" s="165"/>
      <c r="G168" s="165"/>
      <c r="H168" s="293"/>
      <c r="I168" s="293"/>
      <c r="J168" s="14"/>
      <c r="K168" s="14"/>
      <c r="U168" s="9"/>
    </row>
    <row r="169" spans="1:21" x14ac:dyDescent="0.2">
      <c r="A169" s="39"/>
      <c r="B169" s="79"/>
      <c r="C169" s="294" t="s">
        <v>13</v>
      </c>
      <c r="D169" s="178">
        <f>+'4.4. M LDI'!E169+'4.5. M L'!E169+'4.6. M M'!E169</f>
        <v>3932047.6598500009</v>
      </c>
      <c r="E169" s="179">
        <f>+'4.4. M LDI'!G169+'4.5. M L'!G169+'4.6. M M'!F169</f>
        <v>1455179.477999999</v>
      </c>
      <c r="F169" s="165"/>
      <c r="G169" s="165"/>
      <c r="H169" s="293"/>
      <c r="I169" s="293"/>
      <c r="J169" s="14"/>
      <c r="K169" s="14"/>
      <c r="U169" s="9"/>
    </row>
    <row r="170" spans="1:21" ht="13.5" thickBot="1" x14ac:dyDescent="0.25">
      <c r="A170" s="39"/>
      <c r="B170" s="82" t="s">
        <v>97</v>
      </c>
      <c r="C170" s="295"/>
      <c r="D170" s="180">
        <f>+'4.4. M LDI'!E170+'4.5. M L'!E170+'4.6. M M'!E170</f>
        <v>45771603.977133334</v>
      </c>
      <c r="E170" s="181">
        <f>+'4.4. M LDI'!G170+'4.5. M L'!G170+'4.6. M M'!F170</f>
        <v>15205752.163999993</v>
      </c>
      <c r="F170" s="165"/>
      <c r="G170" s="165"/>
      <c r="H170" s="293"/>
      <c r="I170" s="293"/>
      <c r="J170" s="14"/>
      <c r="K170" s="14"/>
      <c r="U170" s="9"/>
    </row>
    <row r="171" spans="1:21" x14ac:dyDescent="0.2">
      <c r="A171" s="39"/>
      <c r="B171" s="51">
        <v>2021</v>
      </c>
      <c r="C171" s="298" t="s">
        <v>2</v>
      </c>
      <c r="D171" s="184">
        <f>+'4.4. M LDI'!E171+'4.5. M L'!E171+'4.6. M M'!E171</f>
        <v>3850339.3359499983</v>
      </c>
      <c r="E171" s="185">
        <f>+'4.4. M LDI'!G171+'4.5. M L'!G171+'4.6. M M'!F171</f>
        <v>1320984.3949999998</v>
      </c>
      <c r="F171" s="165"/>
      <c r="G171" s="165"/>
      <c r="H171" s="293"/>
      <c r="I171" s="293"/>
      <c r="J171" s="14"/>
      <c r="K171" s="14"/>
      <c r="U171" s="9"/>
    </row>
    <row r="172" spans="1:21" x14ac:dyDescent="0.2">
      <c r="A172" s="39"/>
      <c r="B172" s="79"/>
      <c r="C172" s="294" t="s">
        <v>3</v>
      </c>
      <c r="D172" s="178">
        <f>+'4.4. M LDI'!E172+'4.5. M L'!E172+'4.6. M M'!E172</f>
        <v>3461374.5630166652</v>
      </c>
      <c r="E172" s="179">
        <f>+'4.4. M LDI'!G172+'4.5. M L'!G172+'4.6. M M'!F172</f>
        <v>1216234.1549999944</v>
      </c>
      <c r="F172" s="165"/>
      <c r="G172" s="165"/>
      <c r="H172" s="293"/>
      <c r="I172" s="293"/>
      <c r="J172" s="14"/>
      <c r="K172" s="14"/>
      <c r="U172" s="9"/>
    </row>
    <row r="173" spans="1:21" x14ac:dyDescent="0.2">
      <c r="A173" s="39"/>
      <c r="B173" s="79"/>
      <c r="C173" s="294" t="s">
        <v>4</v>
      </c>
      <c r="D173" s="178">
        <f>+'4.4. M LDI'!E173+'4.5. M L'!E173+'4.6. M M'!E173</f>
        <v>4205649.2895999998</v>
      </c>
      <c r="E173" s="179">
        <f>+'4.4. M LDI'!G173+'4.5. M L'!G173+'4.6. M M'!F173</f>
        <v>1396207.7310000006</v>
      </c>
      <c r="F173" s="165"/>
      <c r="G173" s="165"/>
      <c r="H173" s="293"/>
      <c r="I173" s="293"/>
      <c r="J173" s="14"/>
      <c r="K173" s="14"/>
      <c r="U173" s="9"/>
    </row>
    <row r="174" spans="1:21" x14ac:dyDescent="0.2">
      <c r="A174" s="39"/>
      <c r="B174" s="79"/>
      <c r="C174" s="320" t="s">
        <v>5</v>
      </c>
      <c r="D174" s="178">
        <f>+'4.4. M LDI'!E174+'4.5. M L'!E174+'4.6. M M'!E174</f>
        <v>4086083.1435833368</v>
      </c>
      <c r="E174" s="179">
        <f>+'4.4. M LDI'!G174+'4.5. M L'!G174+'4.6. M M'!F174</f>
        <v>1220601.1639999999</v>
      </c>
      <c r="F174" s="165"/>
      <c r="G174" s="165"/>
      <c r="H174" s="293"/>
      <c r="I174" s="293"/>
      <c r="J174" s="14"/>
      <c r="K174" s="14"/>
      <c r="U174" s="9"/>
    </row>
    <row r="175" spans="1:21" x14ac:dyDescent="0.2">
      <c r="A175" s="39"/>
      <c r="B175" s="79"/>
      <c r="C175" s="320" t="s">
        <v>6</v>
      </c>
      <c r="D175" s="178">
        <f>+'4.4. M LDI'!E175+'4.5. M L'!E175+'4.6. M M'!E175</f>
        <v>4302382.5359999985</v>
      </c>
      <c r="E175" s="179">
        <f>+'4.4. M LDI'!G175+'4.5. M L'!G175+'4.6. M M'!F175</f>
        <v>1402747.9309999968</v>
      </c>
      <c r="F175" s="165"/>
      <c r="G175" s="165"/>
      <c r="H175" s="293"/>
      <c r="I175" s="293"/>
      <c r="J175" s="14"/>
      <c r="K175" s="14"/>
      <c r="U175" s="9"/>
    </row>
    <row r="176" spans="1:21" x14ac:dyDescent="0.2">
      <c r="A176" s="39"/>
      <c r="B176" s="79"/>
      <c r="C176" s="320" t="s">
        <v>7</v>
      </c>
      <c r="D176" s="178">
        <f>+'4.4. M LDI'!E176+'4.5. M L'!E176+'4.6. M M'!E176</f>
        <v>3890857.0327000013</v>
      </c>
      <c r="E176" s="179">
        <f>+'4.4. M LDI'!G176+'4.5. M L'!G176+'4.6. M M'!F176</f>
        <v>1262493.7519999961</v>
      </c>
      <c r="F176" s="165"/>
      <c r="G176" s="165"/>
      <c r="H176" s="293"/>
      <c r="I176" s="293"/>
      <c r="J176" s="14"/>
      <c r="K176" s="14"/>
      <c r="U176" s="9"/>
    </row>
    <row r="177" spans="1:21" x14ac:dyDescent="0.2">
      <c r="A177" s="39"/>
      <c r="B177" s="79"/>
      <c r="C177" s="323" t="s">
        <v>8</v>
      </c>
      <c r="D177" s="178">
        <f>+'4.4. M LDI'!E177+'4.5. M L'!E177+'4.6. M M'!E177</f>
        <v>3877220.2145666648</v>
      </c>
      <c r="E177" s="179">
        <f>+'4.4. M LDI'!G177+'4.5. M L'!G177+'4.6. M M'!F177</f>
        <v>1324345.5360000001</v>
      </c>
      <c r="F177" s="165"/>
      <c r="G177" s="165"/>
      <c r="H177" s="293"/>
      <c r="I177" s="293"/>
      <c r="J177" s="14"/>
      <c r="K177" s="14"/>
      <c r="U177" s="9"/>
    </row>
    <row r="178" spans="1:21" x14ac:dyDescent="0.2">
      <c r="A178" s="39"/>
      <c r="B178" s="79"/>
      <c r="C178" s="323" t="s">
        <v>9</v>
      </c>
      <c r="D178" s="178">
        <f>+'4.4. M LDI'!E178+'4.5. M L'!E178+'4.6. M M'!E178</f>
        <v>3882012.0760666644</v>
      </c>
      <c r="E178" s="179">
        <f>+'4.4. M LDI'!G178+'4.5. M L'!G178+'4.6. M M'!F178</f>
        <v>1338161.4139999948</v>
      </c>
      <c r="F178" s="165"/>
      <c r="G178" s="165"/>
      <c r="H178" s="293"/>
      <c r="I178" s="293"/>
      <c r="J178" s="14"/>
      <c r="K178" s="14"/>
      <c r="U178" s="9"/>
    </row>
    <row r="179" spans="1:21" x14ac:dyDescent="0.2">
      <c r="A179" s="39"/>
      <c r="B179" s="79"/>
      <c r="C179" s="323" t="s">
        <v>10</v>
      </c>
      <c r="D179" s="178">
        <f>+'4.4. M LDI'!E179+'4.5. M L'!E179+'4.6. M M'!E179</f>
        <v>3582911.1447999957</v>
      </c>
      <c r="E179" s="179">
        <f>+'4.4. M LDI'!G179+'4.5. M L'!G179+'4.6. M M'!F179</f>
        <v>1278714.6339999973</v>
      </c>
      <c r="F179" s="165"/>
      <c r="G179" s="165"/>
      <c r="H179" s="293"/>
      <c r="I179" s="293"/>
      <c r="J179" s="14"/>
      <c r="K179" s="14"/>
      <c r="U179" s="9"/>
    </row>
    <row r="180" spans="1:21" ht="13.5" thickBot="1" x14ac:dyDescent="0.25">
      <c r="A180" s="39"/>
      <c r="B180" s="82" t="s">
        <v>99</v>
      </c>
      <c r="C180" s="295"/>
      <c r="D180" s="180">
        <f>+'4.4. M LDI'!E180+'4.5. M L'!E180+'4.6. M M'!E180</f>
        <v>35138829.336283326</v>
      </c>
      <c r="E180" s="181">
        <f>+'4.4. M LDI'!G180+'4.5. M L'!G180+'4.6. M M'!F180</f>
        <v>11760490.711999979</v>
      </c>
      <c r="F180" s="165"/>
      <c r="G180" s="165"/>
      <c r="H180" s="293"/>
      <c r="I180" s="293"/>
      <c r="J180" s="14"/>
      <c r="K180" s="14"/>
      <c r="U180" s="9"/>
    </row>
    <row r="181" spans="1:21" ht="13.5" thickBot="1" x14ac:dyDescent="0.25">
      <c r="A181" s="39"/>
      <c r="B181" s="67"/>
      <c r="C181" s="107"/>
      <c r="D181" s="162"/>
      <c r="E181" s="162"/>
      <c r="F181" s="16"/>
      <c r="G181" s="2"/>
      <c r="H181" s="14"/>
      <c r="I181" s="14"/>
      <c r="J181" s="14"/>
      <c r="K181" s="14"/>
      <c r="U181" s="9"/>
    </row>
    <row r="182" spans="1:21" ht="13.5" thickBot="1" x14ac:dyDescent="0.25">
      <c r="A182" s="39"/>
      <c r="B182" s="243" t="s">
        <v>101</v>
      </c>
      <c r="C182" s="244"/>
      <c r="D182" s="245">
        <f>+D180/SUM(D158:D166)-1</f>
        <v>3.3099078899500922E-2</v>
      </c>
      <c r="E182" s="246">
        <f>+E180/SUM(E158:E166)-1</f>
        <v>6.0354419903391632E-2</v>
      </c>
      <c r="F182" s="16"/>
      <c r="G182" s="2"/>
      <c r="H182" s="14"/>
      <c r="I182" s="14"/>
      <c r="J182" s="14"/>
      <c r="K182" s="14"/>
      <c r="U182" s="9"/>
    </row>
    <row r="183" spans="1:21" x14ac:dyDescent="0.2">
      <c r="A183" s="39"/>
      <c r="B183" s="67"/>
      <c r="C183" s="6"/>
      <c r="D183" s="2"/>
      <c r="E183" s="2"/>
      <c r="F183" s="16"/>
      <c r="G183" s="2"/>
      <c r="H183" s="5"/>
      <c r="I183" s="5"/>
      <c r="J183" s="5"/>
      <c r="K183" s="5"/>
    </row>
    <row r="184" spans="1:21" x14ac:dyDescent="0.2">
      <c r="A184" s="17"/>
      <c r="B184" s="45" t="s">
        <v>18</v>
      </c>
      <c r="C184" s="16"/>
      <c r="D184" s="240"/>
      <c r="E184" s="62"/>
      <c r="F184" s="16"/>
      <c r="G184" s="2"/>
      <c r="H184" s="5"/>
      <c r="I184" s="5"/>
      <c r="J184" s="5"/>
      <c r="K184" s="5"/>
    </row>
    <row r="185" spans="1:21" x14ac:dyDescent="0.2">
      <c r="A185" s="17"/>
      <c r="B185" s="16"/>
      <c r="C185" s="16"/>
      <c r="D185" s="240"/>
      <c r="E185" s="109"/>
      <c r="F185" s="16"/>
      <c r="G185" s="2"/>
      <c r="H185" s="5"/>
      <c r="I185" s="5"/>
      <c r="J185" s="5"/>
      <c r="K185" s="5"/>
    </row>
    <row r="186" spans="1:21" x14ac:dyDescent="0.2">
      <c r="A186" s="17"/>
      <c r="B186" s="16"/>
      <c r="C186" s="16"/>
      <c r="D186" s="40"/>
      <c r="E186" s="16"/>
      <c r="F186" s="16"/>
      <c r="G186" s="2"/>
      <c r="H186" s="5"/>
      <c r="I186" s="5"/>
      <c r="J186" s="5"/>
      <c r="K186" s="5"/>
    </row>
    <row r="187" spans="1:21" x14ac:dyDescent="0.2">
      <c r="A187" s="17"/>
      <c r="B187" s="16"/>
      <c r="C187" s="16"/>
      <c r="D187" s="40"/>
      <c r="E187" s="16"/>
      <c r="F187" s="16"/>
      <c r="G187" s="2"/>
      <c r="H187" s="5"/>
      <c r="I187" s="5"/>
      <c r="J187" s="5"/>
      <c r="K187" s="5"/>
    </row>
    <row r="188" spans="1:21" x14ac:dyDescent="0.2">
      <c r="A188" s="17"/>
      <c r="B188" s="16"/>
      <c r="C188" s="16"/>
      <c r="D188" s="40"/>
      <c r="E188" s="16"/>
      <c r="F188" s="16"/>
      <c r="G188" s="2"/>
      <c r="H188" s="5"/>
      <c r="I188" s="5"/>
      <c r="J188" s="5"/>
      <c r="K188" s="5"/>
    </row>
    <row r="189" spans="1:21" x14ac:dyDescent="0.2">
      <c r="A189" s="17"/>
      <c r="B189" s="16"/>
      <c r="C189" s="16"/>
      <c r="D189" s="40"/>
      <c r="E189" s="16"/>
      <c r="F189" s="16"/>
      <c r="G189" s="2"/>
      <c r="H189" s="5"/>
      <c r="I189" s="5"/>
      <c r="J189" s="5"/>
      <c r="K189" s="5"/>
    </row>
    <row r="190" spans="1:21" x14ac:dyDescent="0.2">
      <c r="A190" s="17"/>
      <c r="B190" s="16"/>
      <c r="C190" s="16"/>
      <c r="D190" s="40"/>
      <c r="E190" s="16"/>
      <c r="F190" s="16"/>
      <c r="G190" s="2"/>
      <c r="H190" s="5"/>
      <c r="I190" s="5"/>
      <c r="J190" s="5"/>
      <c r="K190" s="5"/>
    </row>
    <row r="191" spans="1:21" x14ac:dyDescent="0.2">
      <c r="A191" s="17"/>
      <c r="B191" s="16"/>
      <c r="C191" s="16"/>
      <c r="D191" s="40"/>
      <c r="E191" s="16"/>
      <c r="F191" s="16"/>
      <c r="G191" s="2"/>
      <c r="H191" s="5"/>
      <c r="I191" s="5"/>
      <c r="J191" s="5"/>
      <c r="K191" s="5"/>
    </row>
    <row r="192" spans="1:21" x14ac:dyDescent="0.2">
      <c r="A192" s="17"/>
      <c r="B192" s="16"/>
      <c r="C192" s="16"/>
      <c r="D192" s="40"/>
      <c r="E192" s="16"/>
      <c r="F192" s="16"/>
      <c r="G192" s="2"/>
      <c r="H192" s="5"/>
      <c r="I192" s="5"/>
      <c r="J192" s="5"/>
      <c r="K192" s="5"/>
    </row>
    <row r="193" spans="1:11" x14ac:dyDescent="0.2">
      <c r="A193" s="17"/>
      <c r="B193" s="16"/>
      <c r="C193" s="16"/>
      <c r="D193" s="40"/>
      <c r="E193" s="16"/>
      <c r="F193" s="16"/>
      <c r="G193" s="2"/>
      <c r="H193" s="5"/>
      <c r="I193" s="5"/>
      <c r="J193" s="5"/>
      <c r="K193" s="5"/>
    </row>
    <row r="194" spans="1:11" x14ac:dyDescent="0.2">
      <c r="A194" s="17"/>
      <c r="B194" s="16"/>
      <c r="C194" s="16"/>
      <c r="D194" s="40"/>
      <c r="E194" s="16"/>
      <c r="F194" s="16"/>
      <c r="G194" s="2"/>
      <c r="H194" s="5"/>
      <c r="I194" s="5"/>
      <c r="J194" s="5"/>
      <c r="K194" s="5"/>
    </row>
    <row r="195" spans="1:11" x14ac:dyDescent="0.2">
      <c r="A195" s="17"/>
      <c r="B195" s="16"/>
      <c r="C195" s="16"/>
      <c r="D195" s="40"/>
      <c r="E195" s="16"/>
      <c r="F195" s="16"/>
      <c r="G195" s="2"/>
      <c r="H195" s="5"/>
      <c r="I195" s="5"/>
      <c r="J195" s="5"/>
      <c r="K195" s="5"/>
    </row>
    <row r="196" spans="1:11" x14ac:dyDescent="0.2">
      <c r="A196" s="17"/>
      <c r="B196" s="16"/>
      <c r="C196" s="16"/>
      <c r="D196" s="40"/>
      <c r="E196" s="16"/>
      <c r="F196" s="16"/>
      <c r="G196" s="2"/>
      <c r="H196" s="5"/>
      <c r="I196" s="5"/>
      <c r="J196" s="5"/>
      <c r="K196" s="5"/>
    </row>
    <row r="197" spans="1:11" x14ac:dyDescent="0.2">
      <c r="A197" s="17"/>
      <c r="B197" s="16"/>
      <c r="C197" s="16"/>
      <c r="D197" s="40"/>
      <c r="E197" s="16"/>
      <c r="F197" s="16"/>
      <c r="G197" s="2"/>
      <c r="H197" s="5"/>
      <c r="I197" s="5"/>
      <c r="J197" s="5"/>
      <c r="K197" s="5"/>
    </row>
    <row r="198" spans="1:11" x14ac:dyDescent="0.2">
      <c r="A198" s="17"/>
      <c r="B198" s="16"/>
      <c r="C198" s="16"/>
      <c r="D198" s="40"/>
      <c r="E198" s="16"/>
      <c r="F198" s="16"/>
      <c r="G198" s="2"/>
      <c r="H198" s="5"/>
      <c r="I198" s="5"/>
      <c r="J198" s="5"/>
      <c r="K198" s="5"/>
    </row>
    <row r="199" spans="1:11" x14ac:dyDescent="0.2">
      <c r="A199" s="17"/>
      <c r="B199" s="16"/>
      <c r="C199" s="16"/>
      <c r="D199" s="40"/>
      <c r="E199" s="16"/>
      <c r="F199" s="16"/>
      <c r="G199" s="2"/>
      <c r="H199" s="5"/>
      <c r="I199" s="5"/>
      <c r="J199" s="5"/>
      <c r="K199" s="5"/>
    </row>
    <row r="200" spans="1:11" x14ac:dyDescent="0.2">
      <c r="A200" s="17"/>
      <c r="B200" s="16"/>
      <c r="C200" s="16"/>
      <c r="D200" s="40"/>
      <c r="E200" s="16"/>
      <c r="F200" s="16"/>
      <c r="G200" s="2"/>
      <c r="H200" s="5"/>
      <c r="I200" s="5"/>
      <c r="J200" s="5"/>
      <c r="K200" s="5"/>
    </row>
    <row r="201" spans="1:11" x14ac:dyDescent="0.2">
      <c r="A201" s="17"/>
      <c r="B201" s="16"/>
      <c r="C201" s="16"/>
      <c r="D201" s="40"/>
      <c r="E201" s="16"/>
      <c r="F201" s="16"/>
      <c r="G201" s="2"/>
      <c r="H201" s="5"/>
      <c r="I201" s="5"/>
      <c r="J201" s="5"/>
      <c r="K201" s="5"/>
    </row>
    <row r="202" spans="1:11" x14ac:dyDescent="0.2">
      <c r="A202" s="17"/>
      <c r="B202" s="16"/>
      <c r="C202" s="16"/>
      <c r="D202" s="40"/>
      <c r="E202" s="16"/>
      <c r="F202" s="16"/>
      <c r="G202" s="2"/>
      <c r="H202" s="5"/>
      <c r="I202" s="5"/>
      <c r="J202" s="5"/>
      <c r="K202" s="5"/>
    </row>
    <row r="203" spans="1:11" x14ac:dyDescent="0.2">
      <c r="A203" s="17"/>
      <c r="B203" s="16"/>
      <c r="C203" s="16"/>
      <c r="D203" s="40"/>
      <c r="E203" s="16"/>
      <c r="F203" s="16"/>
    </row>
    <row r="204" spans="1:11" x14ac:dyDescent="0.2">
      <c r="A204" s="17"/>
      <c r="B204" s="16"/>
      <c r="C204" s="16"/>
      <c r="D204" s="40"/>
      <c r="E204" s="16"/>
      <c r="F204" s="16"/>
    </row>
    <row r="205" spans="1:11" x14ac:dyDescent="0.2">
      <c r="A205" s="17"/>
      <c r="B205" s="16"/>
      <c r="C205" s="16"/>
      <c r="D205" s="16"/>
      <c r="E205" s="16"/>
      <c r="F205" s="41"/>
    </row>
    <row r="206" spans="1:11" x14ac:dyDescent="0.2"/>
    <row r="207" spans="1:11" hidden="1" x14ac:dyDescent="0.2"/>
    <row r="208" spans="1:11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</sheetData>
  <mergeCells count="22">
    <mergeCell ref="B26:C26"/>
    <mergeCell ref="B22:C22"/>
    <mergeCell ref="B24:C24"/>
    <mergeCell ref="B23:C23"/>
    <mergeCell ref="B25:C25"/>
    <mergeCell ref="B5:C5"/>
    <mergeCell ref="B12:C12"/>
    <mergeCell ref="B6:C6"/>
    <mergeCell ref="B7:C7"/>
    <mergeCell ref="B8:C8"/>
    <mergeCell ref="B9:C9"/>
    <mergeCell ref="B10:C10"/>
    <mergeCell ref="B11:C11"/>
    <mergeCell ref="B13:C13"/>
    <mergeCell ref="B21:C21"/>
    <mergeCell ref="B20:C20"/>
    <mergeCell ref="B19:C19"/>
    <mergeCell ref="B18:C18"/>
    <mergeCell ref="B17:C17"/>
    <mergeCell ref="B16:C16"/>
    <mergeCell ref="B15:C15"/>
    <mergeCell ref="B14:C14"/>
  </mergeCells>
  <phoneticPr fontId="0" type="noConversion"/>
  <hyperlinks>
    <hyperlink ref="B4" location="Indice!A1" display="&lt;&lt; VOLVER"/>
    <hyperlink ref="B184" location="Indice!A1" display="&lt;&lt; VOLVER"/>
  </hyperlinks>
  <pageMargins left="0.75" right="0.75" top="1" bottom="1" header="0" footer="0"/>
  <pageSetup orientation="portrait" r:id="rId1"/>
  <headerFooter alignWithMargins="0"/>
  <ignoredErrors>
    <ignoredError sqref="E145:E15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topLeftCell="A86" zoomScale="95" zoomScaleNormal="95" workbookViewId="0">
      <selection activeCell="R103" sqref="R103:R111"/>
    </sheetView>
  </sheetViews>
  <sheetFormatPr baseColWidth="10" defaultColWidth="0" defaultRowHeight="13.15" customHeight="1" zeroHeight="1" x14ac:dyDescent="0.2"/>
  <cols>
    <col min="1" max="1" width="19" customWidth="1"/>
    <col min="2" max="2" width="17.140625" customWidth="1"/>
    <col min="3" max="3" width="11.5703125" customWidth="1"/>
    <col min="4" max="6" width="12.42578125" bestFit="1" customWidth="1"/>
    <col min="7" max="9" width="11.7109375" bestFit="1" customWidth="1"/>
    <col min="10" max="10" width="11.5703125" customWidth="1"/>
    <col min="11" max="13" width="11.7109375" bestFit="1" customWidth="1"/>
    <col min="14" max="15" width="11.5703125" customWidth="1"/>
    <col min="16" max="16" width="12.42578125" bestFit="1" customWidth="1"/>
    <col min="17" max="19" width="11.5703125" customWidth="1"/>
    <col min="20" max="20" width="11.5703125" hidden="1" customWidth="1"/>
    <col min="21" max="16384" width="11.5703125" hidden="1"/>
  </cols>
  <sheetData>
    <row r="1" spans="2:18" ht="12.75" x14ac:dyDescent="0.2"/>
    <row r="2" spans="2:18" ht="12.75" x14ac:dyDescent="0.2"/>
    <row r="3" spans="2:18" ht="15" x14ac:dyDescent="0.25">
      <c r="B3" s="59" t="s">
        <v>90</v>
      </c>
      <c r="C3" s="37"/>
      <c r="D3" s="1"/>
      <c r="E3" s="38"/>
      <c r="F3" s="1"/>
    </row>
    <row r="4" spans="2:18" ht="15" x14ac:dyDescent="0.25">
      <c r="B4" s="59" t="s">
        <v>84</v>
      </c>
      <c r="C4" s="37"/>
      <c r="D4" s="1"/>
      <c r="E4" s="38"/>
      <c r="F4" s="1"/>
    </row>
    <row r="5" spans="2:18" ht="13.5" thickBot="1" x14ac:dyDescent="0.25"/>
    <row r="6" spans="2:18" ht="26.25" thickBot="1" x14ac:dyDescent="0.25">
      <c r="B6" s="311" t="s">
        <v>0</v>
      </c>
      <c r="C6" s="312" t="s">
        <v>1</v>
      </c>
      <c r="D6" s="300" t="s">
        <v>72</v>
      </c>
      <c r="E6" s="300" t="s">
        <v>74</v>
      </c>
      <c r="F6" s="300" t="s">
        <v>75</v>
      </c>
      <c r="G6" s="300" t="s">
        <v>76</v>
      </c>
      <c r="H6" s="300" t="s">
        <v>70</v>
      </c>
      <c r="I6" s="300" t="s">
        <v>77</v>
      </c>
      <c r="J6" s="300" t="s">
        <v>73</v>
      </c>
      <c r="K6" s="300" t="s">
        <v>78</v>
      </c>
      <c r="L6" s="300" t="s">
        <v>79</v>
      </c>
      <c r="M6" s="300" t="s">
        <v>71</v>
      </c>
      <c r="N6" s="300" t="s">
        <v>80</v>
      </c>
      <c r="O6" s="300" t="s">
        <v>98</v>
      </c>
      <c r="P6" s="300" t="s">
        <v>81</v>
      </c>
      <c r="Q6" s="301" t="s">
        <v>82</v>
      </c>
    </row>
    <row r="7" spans="2:18" ht="12.75" x14ac:dyDescent="0.2">
      <c r="B7" s="302">
        <v>2013</v>
      </c>
      <c r="C7" s="303" t="s">
        <v>2</v>
      </c>
      <c r="D7" s="152">
        <f>+'4.4.1.M LDI_EMPR'!D7+'4.5.1.M L_EMPR'!D7+'4.6.1.M M_EMPR'!D7</f>
        <v>919101.6484333335</v>
      </c>
      <c r="E7" s="153">
        <f>+'4.4.1.M LDI_EMPR'!E7+'4.5.1.M L_EMPR'!E7+'4.6.1.M M_EMPR'!E7</f>
        <v>712727.43721666664</v>
      </c>
      <c r="F7" s="153">
        <f>+'4.4.1.M LDI_EMPR'!F7+'4.5.1.M L_EMPR'!F7+'4.6.1.M M_EMPR'!F7</f>
        <v>986925.38651666685</v>
      </c>
      <c r="G7" s="153">
        <f>+'4.4.1.M LDI_EMPR'!G7+'4.5.1.M L_EMPR'!G7+'4.6.1.M M_EMPR'!G7</f>
        <v>4823.0376833333339</v>
      </c>
      <c r="H7" s="153">
        <f>+'4.4.1.M LDI_EMPR'!H7+'4.5.1.M L_EMPR'!H7+'4.6.1.M M_EMPR'!H7</f>
        <v>9.2622666666666653</v>
      </c>
      <c r="I7" s="153">
        <f>+'4.4.1.M LDI_EMPR'!I7+'4.5.1.M L_EMPR'!I7+'4.6.1.M M_EMPR'!I7</f>
        <v>0</v>
      </c>
      <c r="J7" s="153">
        <f>+'4.5.1.M L_EMPR'!J7+'4.6.1.M M_EMPR'!J7</f>
        <v>0</v>
      </c>
      <c r="K7" s="153">
        <f>+'4.4.1.M LDI_EMPR'!J7+'4.5.1.M L_EMPR'!K7+'4.6.1.M M_EMPR'!K7</f>
        <v>0</v>
      </c>
      <c r="L7" s="153">
        <f>+'4.4.1.M LDI_EMPR'!K7+'4.5.1.M L_EMPR'!L7+'4.6.1.M M_EMPR'!L7</f>
        <v>10540.316249999996</v>
      </c>
      <c r="M7" s="153">
        <f>+'4.4.1.M LDI_EMPR'!L7+'4.5.1.M L_EMPR'!M7+'4.6.1.M M_EMPR'!M7</f>
        <v>452.63021666666657</v>
      </c>
      <c r="N7" s="153">
        <f>+'4.5.1.M L_EMPR'!N7+'4.6.1.M M_EMPR'!N7</f>
        <v>5.0923499999999988</v>
      </c>
      <c r="O7" s="153"/>
      <c r="P7" s="153">
        <f>+'4.4.1.M LDI_EMPR'!O7+'4.5.1.M L_EMPR'!P7+'4.6.1.M M_EMPR'!P7</f>
        <v>11062.123616666662</v>
      </c>
      <c r="Q7" s="313">
        <f>SUM(D7:P7)</f>
        <v>2645646.9345500004</v>
      </c>
      <c r="R7" s="161"/>
    </row>
    <row r="8" spans="2:18" ht="12.75" x14ac:dyDescent="0.2">
      <c r="B8" s="304"/>
      <c r="C8" s="305" t="s">
        <v>3</v>
      </c>
      <c r="D8" s="154">
        <f>+'4.4.1.M LDI_EMPR'!D8+'4.5.1.M L_EMPR'!D8+'4.6.1.M M_EMPR'!D8</f>
        <v>790592.45371666714</v>
      </c>
      <c r="E8" s="155">
        <f>+'4.4.1.M LDI_EMPR'!E8+'4.5.1.M L_EMPR'!E8+'4.6.1.M M_EMPR'!E8</f>
        <v>650141.87963333365</v>
      </c>
      <c r="F8" s="155">
        <f>+'4.4.1.M LDI_EMPR'!F8+'4.5.1.M L_EMPR'!F8+'4.6.1.M M_EMPR'!F8</f>
        <v>875560.77325000043</v>
      </c>
      <c r="G8" s="155">
        <f>+'4.4.1.M LDI_EMPR'!G8+'4.5.1.M L_EMPR'!G8+'4.6.1.M M_EMPR'!G8</f>
        <v>4531.4264833333327</v>
      </c>
      <c r="H8" s="155">
        <f>+'4.4.1.M LDI_EMPR'!H8+'4.5.1.M L_EMPR'!H8+'4.6.1.M M_EMPR'!H8</f>
        <v>14.92085</v>
      </c>
      <c r="I8" s="155">
        <f>+'4.4.1.M LDI_EMPR'!I8+'4.5.1.M L_EMPR'!I8+'4.6.1.M M_EMPR'!I8</f>
        <v>0</v>
      </c>
      <c r="J8" s="155">
        <f>+'4.5.1.M L_EMPR'!J8+'4.6.1.M M_EMPR'!J8</f>
        <v>0</v>
      </c>
      <c r="K8" s="155">
        <f>+'4.4.1.M LDI_EMPR'!J8+'4.5.1.M L_EMPR'!K8+'4.6.1.M M_EMPR'!K8</f>
        <v>0</v>
      </c>
      <c r="L8" s="155">
        <f>+'4.4.1.M LDI_EMPR'!K8+'4.5.1.M L_EMPR'!L8+'4.6.1.M M_EMPR'!L8</f>
        <v>9064.8003333333327</v>
      </c>
      <c r="M8" s="155">
        <f>+'4.4.1.M LDI_EMPR'!L8+'4.5.1.M L_EMPR'!M8+'4.6.1.M M_EMPR'!M8</f>
        <v>431.68066666666658</v>
      </c>
      <c r="N8" s="155">
        <f>+'4.5.1.M L_EMPR'!N8+'4.6.1.M M_EMPR'!N8</f>
        <v>5.3253833333333329</v>
      </c>
      <c r="O8" s="155"/>
      <c r="P8" s="155">
        <f>+'4.4.1.M LDI_EMPR'!O8+'4.5.1.M L_EMPR'!P8+'4.6.1.M M_EMPR'!P8</f>
        <v>9489.38576666667</v>
      </c>
      <c r="Q8" s="313">
        <f t="shared" ref="Q8:Q71" si="0">SUM(D8:P8)</f>
        <v>2339832.6460833345</v>
      </c>
      <c r="R8" s="161"/>
    </row>
    <row r="9" spans="2:18" ht="12.75" x14ac:dyDescent="0.2">
      <c r="B9" s="304"/>
      <c r="C9" s="305" t="s">
        <v>4</v>
      </c>
      <c r="D9" s="154">
        <f>+'4.4.1.M LDI_EMPR'!D9+'4.5.1.M L_EMPR'!D9+'4.6.1.M M_EMPR'!D9</f>
        <v>890760.2673666667</v>
      </c>
      <c r="E9" s="155">
        <f>+'4.4.1.M LDI_EMPR'!E9+'4.5.1.M L_EMPR'!E9+'4.6.1.M M_EMPR'!E9</f>
        <v>712390.70743333327</v>
      </c>
      <c r="F9" s="155">
        <f>+'4.4.1.M LDI_EMPR'!F9+'4.5.1.M L_EMPR'!F9+'4.6.1.M M_EMPR'!F9</f>
        <v>987984.01423333352</v>
      </c>
      <c r="G9" s="155">
        <f>+'4.4.1.M LDI_EMPR'!G9+'4.5.1.M L_EMPR'!G9+'4.6.1.M M_EMPR'!G9</f>
        <v>5174.1817333333329</v>
      </c>
      <c r="H9" s="155">
        <f>+'4.4.1.M LDI_EMPR'!H9+'4.5.1.M L_EMPR'!H9+'4.6.1.M M_EMPR'!H9</f>
        <v>21.811699999999998</v>
      </c>
      <c r="I9" s="155">
        <f>+'4.4.1.M LDI_EMPR'!I9+'4.5.1.M L_EMPR'!I9+'4.6.1.M M_EMPR'!I9</f>
        <v>0</v>
      </c>
      <c r="J9" s="155">
        <f>+'4.5.1.M L_EMPR'!J9+'4.6.1.M M_EMPR'!J9</f>
        <v>0</v>
      </c>
      <c r="K9" s="155">
        <f>+'4.4.1.M LDI_EMPR'!J9+'4.5.1.M L_EMPR'!K9+'4.6.1.M M_EMPR'!K9</f>
        <v>0</v>
      </c>
      <c r="L9" s="155">
        <f>+'4.4.1.M LDI_EMPR'!K9+'4.5.1.M L_EMPR'!L9+'4.6.1.M M_EMPR'!L9</f>
        <v>9941.139783333334</v>
      </c>
      <c r="M9" s="155">
        <f>+'4.4.1.M LDI_EMPR'!L9+'4.5.1.M L_EMPR'!M9+'4.6.1.M M_EMPR'!M9</f>
        <v>487.99955000000017</v>
      </c>
      <c r="N9" s="155">
        <f>+'4.5.1.M L_EMPR'!N9+'4.6.1.M M_EMPR'!N9</f>
        <v>5.2919333333333327</v>
      </c>
      <c r="O9" s="155"/>
      <c r="P9" s="155">
        <f>+'4.4.1.M LDI_EMPR'!O9+'4.5.1.M L_EMPR'!P9+'4.6.1.M M_EMPR'!P9</f>
        <v>10330.311150000005</v>
      </c>
      <c r="Q9" s="313">
        <f t="shared" si="0"/>
        <v>2617095.7248833338</v>
      </c>
      <c r="R9" s="161"/>
    </row>
    <row r="10" spans="2:18" ht="12.75" x14ac:dyDescent="0.2">
      <c r="B10" s="306"/>
      <c r="C10" s="305" t="s">
        <v>5</v>
      </c>
      <c r="D10" s="154">
        <f>+'4.4.1.M LDI_EMPR'!D10+'4.5.1.M L_EMPR'!D10+'4.6.1.M M_EMPR'!D10</f>
        <v>873050.88055000047</v>
      </c>
      <c r="E10" s="155">
        <f>+'4.4.1.M LDI_EMPR'!E10+'4.5.1.M L_EMPR'!E10+'4.6.1.M M_EMPR'!E10</f>
        <v>655337.28863333317</v>
      </c>
      <c r="F10" s="155">
        <f>+'4.4.1.M LDI_EMPR'!F10+'4.5.1.M L_EMPR'!F10+'4.6.1.M M_EMPR'!F10</f>
        <v>975649.23641666677</v>
      </c>
      <c r="G10" s="155">
        <f>+'4.4.1.M LDI_EMPR'!G10+'4.5.1.M L_EMPR'!G10+'4.6.1.M M_EMPR'!G10</f>
        <v>5512.0700833333331</v>
      </c>
      <c r="H10" s="155">
        <f>+'4.4.1.M LDI_EMPR'!H10+'4.5.1.M L_EMPR'!H10+'4.6.1.M M_EMPR'!H10</f>
        <v>26.37521666666666</v>
      </c>
      <c r="I10" s="155">
        <f>+'4.4.1.M LDI_EMPR'!I10+'4.5.1.M L_EMPR'!I10+'4.6.1.M M_EMPR'!I10</f>
        <v>0</v>
      </c>
      <c r="J10" s="155">
        <f>+'4.5.1.M L_EMPR'!J10+'4.6.1.M M_EMPR'!J10</f>
        <v>0</v>
      </c>
      <c r="K10" s="155">
        <f>+'4.4.1.M LDI_EMPR'!J10+'4.5.1.M L_EMPR'!K10+'4.6.1.M M_EMPR'!K10</f>
        <v>0</v>
      </c>
      <c r="L10" s="155">
        <f>+'4.4.1.M LDI_EMPR'!K10+'4.5.1.M L_EMPR'!L10+'4.6.1.M M_EMPR'!L10</f>
        <v>9546.2858333333352</v>
      </c>
      <c r="M10" s="155">
        <f>+'4.4.1.M LDI_EMPR'!L10+'4.5.1.M L_EMPR'!M10+'4.6.1.M M_EMPR'!M10</f>
        <v>538.9230666666665</v>
      </c>
      <c r="N10" s="155">
        <f>+'4.5.1.M L_EMPR'!N10+'4.6.1.M M_EMPR'!N10</f>
        <v>4.9184999999999999</v>
      </c>
      <c r="O10" s="155"/>
      <c r="P10" s="155">
        <f>+'4.4.1.M LDI_EMPR'!O10+'4.5.1.M L_EMPR'!P10+'4.6.1.M M_EMPR'!P10</f>
        <v>11628.585016666662</v>
      </c>
      <c r="Q10" s="313">
        <f t="shared" si="0"/>
        <v>2531294.5633166665</v>
      </c>
      <c r="R10" s="161"/>
    </row>
    <row r="11" spans="2:18" ht="12.75" x14ac:dyDescent="0.2">
      <c r="B11" s="304"/>
      <c r="C11" s="305" t="s">
        <v>6</v>
      </c>
      <c r="D11" s="154">
        <f>+'4.4.1.M LDI_EMPR'!D11+'4.5.1.M L_EMPR'!D11+'4.6.1.M M_EMPR'!D11</f>
        <v>882648.69755000016</v>
      </c>
      <c r="E11" s="155">
        <f>+'4.4.1.M LDI_EMPR'!E11+'4.5.1.M L_EMPR'!E11+'4.6.1.M M_EMPR'!E11</f>
        <v>639995.69443333359</v>
      </c>
      <c r="F11" s="155">
        <f>+'4.4.1.M LDI_EMPR'!F11+'4.5.1.M L_EMPR'!F11+'4.6.1.M M_EMPR'!F11</f>
        <v>977575.43506666645</v>
      </c>
      <c r="G11" s="155">
        <f>+'4.4.1.M LDI_EMPR'!G11+'4.5.1.M L_EMPR'!G11+'4.6.1.M M_EMPR'!G11</f>
        <v>5946.9654666666675</v>
      </c>
      <c r="H11" s="155">
        <f>+'4.4.1.M LDI_EMPR'!H11+'4.5.1.M L_EMPR'!H11+'4.6.1.M M_EMPR'!H11</f>
        <v>28.234183333333331</v>
      </c>
      <c r="I11" s="155">
        <f>+'4.4.1.M LDI_EMPR'!I11+'4.5.1.M L_EMPR'!I11+'4.6.1.M M_EMPR'!I11</f>
        <v>0</v>
      </c>
      <c r="J11" s="155">
        <f>+'4.5.1.M L_EMPR'!J11+'4.6.1.M M_EMPR'!J11</f>
        <v>0</v>
      </c>
      <c r="K11" s="155">
        <f>+'4.4.1.M LDI_EMPR'!J11+'4.5.1.M L_EMPR'!K11+'4.6.1.M M_EMPR'!K11</f>
        <v>0</v>
      </c>
      <c r="L11" s="155">
        <f>+'4.4.1.M LDI_EMPR'!K11+'4.5.1.M L_EMPR'!L11+'4.6.1.M M_EMPR'!L11</f>
        <v>9465.6776166666677</v>
      </c>
      <c r="M11" s="155">
        <f>+'4.4.1.M LDI_EMPR'!L11+'4.5.1.M L_EMPR'!M11+'4.6.1.M M_EMPR'!M11</f>
        <v>568.63611666666668</v>
      </c>
      <c r="N11" s="155">
        <f>+'4.5.1.M L_EMPR'!N11+'4.6.1.M M_EMPR'!N11</f>
        <v>5.4182666666666668</v>
      </c>
      <c r="O11" s="155"/>
      <c r="P11" s="155">
        <f>+'4.4.1.M LDI_EMPR'!O11+'4.5.1.M L_EMPR'!P11+'4.6.1.M M_EMPR'!P11</f>
        <v>13767.394699999997</v>
      </c>
      <c r="Q11" s="313">
        <f t="shared" si="0"/>
        <v>2530002.1534000002</v>
      </c>
      <c r="R11" s="161"/>
    </row>
    <row r="12" spans="2:18" ht="12.75" x14ac:dyDescent="0.2">
      <c r="B12" s="304"/>
      <c r="C12" s="305" t="s">
        <v>7</v>
      </c>
      <c r="D12" s="154">
        <f>+'4.4.1.M LDI_EMPR'!D12+'4.5.1.M L_EMPR'!D12+'4.6.1.M M_EMPR'!D12</f>
        <v>845374.07155000023</v>
      </c>
      <c r="E12" s="155">
        <f>+'4.4.1.M LDI_EMPR'!E12+'4.5.1.M L_EMPR'!E12+'4.6.1.M M_EMPR'!E12</f>
        <v>608045.89091666671</v>
      </c>
      <c r="F12" s="155">
        <f>+'4.4.1.M LDI_EMPR'!F12+'4.5.1.M L_EMPR'!F12+'4.6.1.M M_EMPR'!F12</f>
        <v>937982.46914999979</v>
      </c>
      <c r="G12" s="155">
        <f>+'4.4.1.M LDI_EMPR'!G12+'4.5.1.M L_EMPR'!G12+'4.6.1.M M_EMPR'!G12</f>
        <v>5936.3548999999985</v>
      </c>
      <c r="H12" s="155">
        <f>+'4.4.1.M LDI_EMPR'!H12+'4.5.1.M L_EMPR'!H12+'4.6.1.M M_EMPR'!H12</f>
        <v>33.745100000000001</v>
      </c>
      <c r="I12" s="155">
        <f>+'4.4.1.M LDI_EMPR'!I12+'4.5.1.M L_EMPR'!I12+'4.6.1.M M_EMPR'!I12</f>
        <v>0</v>
      </c>
      <c r="J12" s="155">
        <f>+'4.5.1.M L_EMPR'!J12+'4.6.1.M M_EMPR'!J12</f>
        <v>0</v>
      </c>
      <c r="K12" s="155">
        <f>+'4.4.1.M LDI_EMPR'!J12+'4.5.1.M L_EMPR'!K12+'4.6.1.M M_EMPR'!K12</f>
        <v>0</v>
      </c>
      <c r="L12" s="155">
        <f>+'4.4.1.M LDI_EMPR'!K12+'4.5.1.M L_EMPR'!L12+'4.6.1.M M_EMPR'!L12</f>
        <v>9240.6200333333327</v>
      </c>
      <c r="M12" s="155">
        <f>+'4.4.1.M LDI_EMPR'!L12+'4.5.1.M L_EMPR'!M12+'4.6.1.M M_EMPR'!M12</f>
        <v>580.60651666666683</v>
      </c>
      <c r="N12" s="155">
        <f>+'4.5.1.M L_EMPR'!N12+'4.6.1.M M_EMPR'!N12</f>
        <v>6.8810000000000002</v>
      </c>
      <c r="O12" s="155"/>
      <c r="P12" s="155">
        <f>+'4.4.1.M LDI_EMPR'!O12+'4.5.1.M L_EMPR'!P12+'4.6.1.M M_EMPR'!P12</f>
        <v>14633.235749999998</v>
      </c>
      <c r="Q12" s="313">
        <f t="shared" si="0"/>
        <v>2421833.8749166671</v>
      </c>
      <c r="R12" s="161"/>
    </row>
    <row r="13" spans="2:18" ht="12.75" x14ac:dyDescent="0.2">
      <c r="B13" s="304"/>
      <c r="C13" s="305" t="s">
        <v>8</v>
      </c>
      <c r="D13" s="154">
        <f>+'4.4.1.M LDI_EMPR'!D13+'4.5.1.M L_EMPR'!D13+'4.6.1.M M_EMPR'!D13</f>
        <v>869457.13806666643</v>
      </c>
      <c r="E13" s="155">
        <f>+'4.4.1.M LDI_EMPR'!E13+'4.5.1.M L_EMPR'!E13+'4.6.1.M M_EMPR'!E13</f>
        <v>617191.76144999999</v>
      </c>
      <c r="F13" s="155">
        <f>+'4.4.1.M LDI_EMPR'!F13+'4.5.1.M L_EMPR'!F13+'4.6.1.M M_EMPR'!F13</f>
        <v>972777.46593333362</v>
      </c>
      <c r="G13" s="155">
        <f>+'4.4.1.M LDI_EMPR'!G13+'4.5.1.M L_EMPR'!G13+'4.6.1.M M_EMPR'!G13</f>
        <v>6678.8065833333339</v>
      </c>
      <c r="H13" s="155">
        <f>+'4.4.1.M LDI_EMPR'!H13+'4.5.1.M L_EMPR'!H13+'4.6.1.M M_EMPR'!H13</f>
        <v>42.024233333333335</v>
      </c>
      <c r="I13" s="155">
        <f>+'4.4.1.M LDI_EMPR'!I13+'4.5.1.M L_EMPR'!I13+'4.6.1.M M_EMPR'!I13</f>
        <v>1.8756333333333335</v>
      </c>
      <c r="J13" s="155">
        <f>+'4.5.1.M L_EMPR'!J13+'4.6.1.M M_EMPR'!J13</f>
        <v>0</v>
      </c>
      <c r="K13" s="155">
        <f>+'4.4.1.M LDI_EMPR'!J13+'4.5.1.M L_EMPR'!K13+'4.6.1.M M_EMPR'!K13</f>
        <v>0</v>
      </c>
      <c r="L13" s="155">
        <f>+'4.4.1.M LDI_EMPR'!K13+'4.5.1.M L_EMPR'!L13+'4.6.1.M M_EMPR'!L13</f>
        <v>9422.7324999999983</v>
      </c>
      <c r="M13" s="155">
        <f>+'4.4.1.M LDI_EMPR'!L13+'4.5.1.M L_EMPR'!M13+'4.6.1.M M_EMPR'!M13</f>
        <v>656.11356666666666</v>
      </c>
      <c r="N13" s="155">
        <f>+'4.5.1.M L_EMPR'!N13+'4.6.1.M M_EMPR'!N13</f>
        <v>6.6853333333333342</v>
      </c>
      <c r="O13" s="155"/>
      <c r="P13" s="155">
        <f>+'4.4.1.M LDI_EMPR'!O13+'4.5.1.M L_EMPR'!P13+'4.6.1.M M_EMPR'!P13</f>
        <v>15844.183149999993</v>
      </c>
      <c r="Q13" s="313">
        <f t="shared" si="0"/>
        <v>2492078.78645</v>
      </c>
      <c r="R13" s="161"/>
    </row>
    <row r="14" spans="2:18" ht="12.75" x14ac:dyDescent="0.2">
      <c r="B14" s="304"/>
      <c r="C14" s="305" t="s">
        <v>9</v>
      </c>
      <c r="D14" s="154">
        <f>+'4.4.1.M LDI_EMPR'!D14+'4.5.1.M L_EMPR'!D14+'4.6.1.M M_EMPR'!D14</f>
        <v>879745.67624999979</v>
      </c>
      <c r="E14" s="155">
        <f>+'4.4.1.M LDI_EMPR'!E14+'4.5.1.M L_EMPR'!E14+'4.6.1.M M_EMPR'!E14</f>
        <v>602336.66214999999</v>
      </c>
      <c r="F14" s="155">
        <f>+'4.4.1.M LDI_EMPR'!F14+'4.5.1.M L_EMPR'!F14+'4.6.1.M M_EMPR'!F14</f>
        <v>983386.60653333308</v>
      </c>
      <c r="G14" s="155">
        <f>+'4.4.1.M LDI_EMPR'!G14+'4.5.1.M L_EMPR'!G14+'4.6.1.M M_EMPR'!G14</f>
        <v>7158.6303999999991</v>
      </c>
      <c r="H14" s="155">
        <f>+'4.4.1.M LDI_EMPR'!H14+'4.5.1.M L_EMPR'!H14+'4.6.1.M M_EMPR'!H14</f>
        <v>53.244050000000001</v>
      </c>
      <c r="I14" s="155">
        <f>+'4.4.1.M LDI_EMPR'!I14+'4.5.1.M L_EMPR'!I14+'4.6.1.M M_EMPR'!I14</f>
        <v>34.58056666666667</v>
      </c>
      <c r="J14" s="155">
        <f>+'4.5.1.M L_EMPR'!J14+'4.6.1.M M_EMPR'!J14</f>
        <v>0</v>
      </c>
      <c r="K14" s="155">
        <f>+'4.4.1.M LDI_EMPR'!J14+'4.5.1.M L_EMPR'!K14+'4.6.1.M M_EMPR'!K14</f>
        <v>0</v>
      </c>
      <c r="L14" s="155">
        <f>+'4.4.1.M LDI_EMPR'!K14+'4.5.1.M L_EMPR'!L14+'4.6.1.M M_EMPR'!L14</f>
        <v>9527.9868833333348</v>
      </c>
      <c r="M14" s="155">
        <f>+'4.4.1.M LDI_EMPR'!L14+'4.5.1.M L_EMPR'!M14+'4.6.1.M M_EMPR'!M14</f>
        <v>671.16710000000023</v>
      </c>
      <c r="N14" s="155">
        <f>+'4.5.1.M L_EMPR'!N14+'4.6.1.M M_EMPR'!N14</f>
        <v>6.6875333333333327</v>
      </c>
      <c r="O14" s="155"/>
      <c r="P14" s="155">
        <f>+'4.4.1.M LDI_EMPR'!O14+'4.5.1.M L_EMPR'!P14+'4.6.1.M M_EMPR'!P14</f>
        <v>16314.864716666669</v>
      </c>
      <c r="Q14" s="313">
        <f t="shared" si="0"/>
        <v>2499236.1061833333</v>
      </c>
      <c r="R14" s="161"/>
    </row>
    <row r="15" spans="2:18" ht="12.75" x14ac:dyDescent="0.2">
      <c r="B15" s="304"/>
      <c r="C15" s="305" t="s">
        <v>10</v>
      </c>
      <c r="D15" s="154">
        <f>+'4.4.1.M LDI_EMPR'!D15+'4.5.1.M L_EMPR'!D15+'4.6.1.M M_EMPR'!D15</f>
        <v>799485.55296666699</v>
      </c>
      <c r="E15" s="155">
        <f>+'4.4.1.M LDI_EMPR'!E15+'4.5.1.M L_EMPR'!E15+'4.6.1.M M_EMPR'!E15</f>
        <v>555380.12390000001</v>
      </c>
      <c r="F15" s="155">
        <f>+'4.4.1.M LDI_EMPR'!F15+'4.5.1.M L_EMPR'!F15+'4.6.1.M M_EMPR'!F15</f>
        <v>912085.850316667</v>
      </c>
      <c r="G15" s="155">
        <f>+'4.4.1.M LDI_EMPR'!G15+'4.5.1.M L_EMPR'!G15+'4.6.1.M M_EMPR'!G15</f>
        <v>7339.2611000000015</v>
      </c>
      <c r="H15" s="155">
        <f>+'4.4.1.M LDI_EMPR'!H15+'4.5.1.M L_EMPR'!H15+'4.6.1.M M_EMPR'!H15</f>
        <v>60.318166666666684</v>
      </c>
      <c r="I15" s="155">
        <f>+'4.4.1.M LDI_EMPR'!I15+'4.5.1.M L_EMPR'!I15+'4.6.1.M M_EMPR'!I15</f>
        <v>80.588283333333337</v>
      </c>
      <c r="J15" s="155">
        <f>+'4.5.1.M L_EMPR'!J15+'4.6.1.M M_EMPR'!J15</f>
        <v>0</v>
      </c>
      <c r="K15" s="155">
        <f>+'4.4.1.M LDI_EMPR'!J15+'4.5.1.M L_EMPR'!K15+'4.6.1.M M_EMPR'!K15</f>
        <v>0</v>
      </c>
      <c r="L15" s="155">
        <f>+'4.4.1.M LDI_EMPR'!K15+'4.5.1.M L_EMPR'!L15+'4.6.1.M M_EMPR'!L15</f>
        <v>8811.6286500000006</v>
      </c>
      <c r="M15" s="155">
        <f>+'4.4.1.M LDI_EMPR'!L15+'4.5.1.M L_EMPR'!M15+'4.6.1.M M_EMPR'!M15</f>
        <v>637.08950000000027</v>
      </c>
      <c r="N15" s="155">
        <f>+'4.5.1.M L_EMPR'!N15+'4.6.1.M M_EMPR'!N15</f>
        <v>6.8810000000000002</v>
      </c>
      <c r="O15" s="155"/>
      <c r="P15" s="155">
        <f>+'4.4.1.M LDI_EMPR'!O15+'4.5.1.M L_EMPR'!P15+'4.6.1.M M_EMPR'!P15</f>
        <v>15927.545433333329</v>
      </c>
      <c r="Q15" s="313">
        <f t="shared" si="0"/>
        <v>2299814.8393166666</v>
      </c>
      <c r="R15" s="161"/>
    </row>
    <row r="16" spans="2:18" ht="12.75" x14ac:dyDescent="0.2">
      <c r="B16" s="304"/>
      <c r="C16" s="305" t="s">
        <v>11</v>
      </c>
      <c r="D16" s="154">
        <f>+'4.4.1.M LDI_EMPR'!D16+'4.5.1.M L_EMPR'!D16+'4.6.1.M M_EMPR'!D16</f>
        <v>864537.24878333323</v>
      </c>
      <c r="E16" s="155">
        <f>+'4.4.1.M LDI_EMPR'!E16+'4.5.1.M L_EMPR'!E16+'4.6.1.M M_EMPR'!E16</f>
        <v>594905.20763333351</v>
      </c>
      <c r="F16" s="155">
        <f>+'4.4.1.M LDI_EMPR'!F16+'4.5.1.M L_EMPR'!F16+'4.6.1.M M_EMPR'!F16</f>
        <v>1000759.8744499999</v>
      </c>
      <c r="G16" s="155">
        <f>+'4.4.1.M LDI_EMPR'!G16+'4.5.1.M L_EMPR'!G16+'4.6.1.M M_EMPR'!G16</f>
        <v>8318.5856833333328</v>
      </c>
      <c r="H16" s="155">
        <f>+'4.4.1.M LDI_EMPR'!H16+'4.5.1.M L_EMPR'!H16+'4.6.1.M M_EMPR'!H16</f>
        <v>36.02878333333333</v>
      </c>
      <c r="I16" s="155">
        <f>+'4.4.1.M LDI_EMPR'!I16+'4.5.1.M L_EMPR'!I16+'4.6.1.M M_EMPR'!I16</f>
        <v>216.43304999999998</v>
      </c>
      <c r="J16" s="155">
        <f>+'4.5.1.M L_EMPR'!J16+'4.6.1.M M_EMPR'!J16</f>
        <v>0</v>
      </c>
      <c r="K16" s="155">
        <f>+'4.4.1.M LDI_EMPR'!J16+'4.5.1.M L_EMPR'!K16+'4.6.1.M M_EMPR'!K16</f>
        <v>0</v>
      </c>
      <c r="L16" s="155">
        <f>+'4.4.1.M LDI_EMPR'!K16+'4.5.1.M L_EMPR'!L16+'4.6.1.M M_EMPR'!L16</f>
        <v>9272.2681333333348</v>
      </c>
      <c r="M16" s="155">
        <f>+'4.4.1.M LDI_EMPR'!L16+'4.5.1.M L_EMPR'!M16+'4.6.1.M M_EMPR'!M16</f>
        <v>811.51473333333342</v>
      </c>
      <c r="N16" s="155">
        <f>+'4.5.1.M L_EMPR'!N16+'4.6.1.M M_EMPR'!N16</f>
        <v>21.329216666666667</v>
      </c>
      <c r="O16" s="155"/>
      <c r="P16" s="155">
        <f>+'4.4.1.M LDI_EMPR'!O16+'4.5.1.M L_EMPR'!P16+'4.6.1.M M_EMPR'!P16</f>
        <v>17533.314216666669</v>
      </c>
      <c r="Q16" s="313">
        <f t="shared" si="0"/>
        <v>2496411.8046833333</v>
      </c>
      <c r="R16" s="161"/>
    </row>
    <row r="17" spans="2:18" ht="12.75" x14ac:dyDescent="0.2">
      <c r="B17" s="304"/>
      <c r="C17" s="305" t="s">
        <v>12</v>
      </c>
      <c r="D17" s="154">
        <f>+'4.4.1.M LDI_EMPR'!D17+'4.5.1.M L_EMPR'!D17+'4.6.1.M M_EMPR'!D17</f>
        <v>826216.96094999975</v>
      </c>
      <c r="E17" s="155">
        <f>+'4.4.1.M LDI_EMPR'!E17+'4.5.1.M L_EMPR'!E17+'4.6.1.M M_EMPR'!E17</f>
        <v>561918.3888833333</v>
      </c>
      <c r="F17" s="155">
        <f>+'4.4.1.M LDI_EMPR'!F17+'4.5.1.M L_EMPR'!F17+'4.6.1.M M_EMPR'!F17</f>
        <v>961266.6138333329</v>
      </c>
      <c r="G17" s="155">
        <f>+'4.4.1.M LDI_EMPR'!G17+'4.5.1.M L_EMPR'!G17+'4.6.1.M M_EMPR'!G17</f>
        <v>8204.6564333333336</v>
      </c>
      <c r="H17" s="155">
        <f>+'4.4.1.M LDI_EMPR'!H17+'4.5.1.M L_EMPR'!H17+'4.6.1.M M_EMPR'!H17</f>
        <v>98.477099999999979</v>
      </c>
      <c r="I17" s="155">
        <f>+'4.4.1.M LDI_EMPR'!I17+'4.5.1.M L_EMPR'!I17+'4.6.1.M M_EMPR'!I17</f>
        <v>320.15976666666671</v>
      </c>
      <c r="J17" s="155">
        <f>+'4.5.1.M L_EMPR'!J17+'4.6.1.M M_EMPR'!J17</f>
        <v>0</v>
      </c>
      <c r="K17" s="155">
        <f>+'4.4.1.M LDI_EMPR'!J17+'4.5.1.M L_EMPR'!K17+'4.6.1.M M_EMPR'!K17</f>
        <v>0</v>
      </c>
      <c r="L17" s="155">
        <f>+'4.4.1.M LDI_EMPR'!K17+'4.5.1.M L_EMPR'!L17+'4.6.1.M M_EMPR'!L17</f>
        <v>8534.6754666666675</v>
      </c>
      <c r="M17" s="155">
        <f>+'4.4.1.M LDI_EMPR'!L17+'4.5.1.M L_EMPR'!M17+'4.6.1.M M_EMPR'!M17</f>
        <v>830.75559999999996</v>
      </c>
      <c r="N17" s="155">
        <f>+'4.5.1.M L_EMPR'!N17+'4.6.1.M M_EMPR'!N17</f>
        <v>24.01455</v>
      </c>
      <c r="O17" s="155"/>
      <c r="P17" s="155">
        <f>+'4.4.1.M LDI_EMPR'!O17+'4.5.1.M L_EMPR'!P17+'4.6.1.M M_EMPR'!P17</f>
        <v>16889.992400000003</v>
      </c>
      <c r="Q17" s="313">
        <f t="shared" si="0"/>
        <v>2384304.6949833315</v>
      </c>
      <c r="R17" s="161"/>
    </row>
    <row r="18" spans="2:18" ht="13.5" thickBot="1" x14ac:dyDescent="0.25">
      <c r="B18" s="304"/>
      <c r="C18" s="305" t="s">
        <v>13</v>
      </c>
      <c r="D18" s="156">
        <f>+'4.4.1.M LDI_EMPR'!D18+'4.5.1.M L_EMPR'!D18+'4.6.1.M M_EMPR'!D18</f>
        <v>870215.22388333338</v>
      </c>
      <c r="E18" s="157">
        <f>+'4.4.1.M LDI_EMPR'!E18+'4.5.1.M L_EMPR'!E18+'4.6.1.M M_EMPR'!E18</f>
        <v>574439.11211666674</v>
      </c>
      <c r="F18" s="157">
        <f>+'4.4.1.M LDI_EMPR'!F18+'4.5.1.M L_EMPR'!F18+'4.6.1.M M_EMPR'!F18</f>
        <v>1007929.5887999996</v>
      </c>
      <c r="G18" s="157">
        <f>+'4.4.1.M LDI_EMPR'!G18+'4.5.1.M L_EMPR'!G18+'4.6.1.M M_EMPR'!G18</f>
        <v>8997.772916666665</v>
      </c>
      <c r="H18" s="157">
        <f>+'4.4.1.M LDI_EMPR'!H18+'4.5.1.M L_EMPR'!H18+'4.6.1.M M_EMPR'!H18</f>
        <v>79.094250000000002</v>
      </c>
      <c r="I18" s="157">
        <f>+'4.4.1.M LDI_EMPR'!I18+'4.5.1.M L_EMPR'!I18+'4.6.1.M M_EMPR'!I18</f>
        <v>1466.1330500000001</v>
      </c>
      <c r="J18" s="157">
        <f>+'4.5.1.M L_EMPR'!J18+'4.6.1.M M_EMPR'!J18</f>
        <v>0</v>
      </c>
      <c r="K18" s="157">
        <f>+'4.4.1.M LDI_EMPR'!J18+'4.5.1.M L_EMPR'!K18+'4.6.1.M M_EMPR'!K18</f>
        <v>0</v>
      </c>
      <c r="L18" s="157">
        <f>+'4.4.1.M LDI_EMPR'!K18+'4.5.1.M L_EMPR'!L18+'4.6.1.M M_EMPR'!L18</f>
        <v>8793.6222333333353</v>
      </c>
      <c r="M18" s="157">
        <f>+'4.4.1.M LDI_EMPR'!L18+'4.5.1.M L_EMPR'!M18+'4.6.1.M M_EMPR'!M18</f>
        <v>916.58634999999992</v>
      </c>
      <c r="N18" s="157">
        <f>+'4.5.1.M L_EMPR'!N18+'4.6.1.M M_EMPR'!N18</f>
        <v>24.274133333333335</v>
      </c>
      <c r="O18" s="157"/>
      <c r="P18" s="157">
        <f>+'4.4.1.M LDI_EMPR'!O18+'4.5.1.M L_EMPR'!P18+'4.6.1.M M_EMPR'!P18</f>
        <v>18074.258366666672</v>
      </c>
      <c r="Q18" s="314">
        <f t="shared" si="0"/>
        <v>2490935.6661</v>
      </c>
      <c r="R18" s="161"/>
    </row>
    <row r="19" spans="2:18" ht="12.75" x14ac:dyDescent="0.2">
      <c r="B19" s="302">
        <v>2014</v>
      </c>
      <c r="C19" s="303" t="s">
        <v>2</v>
      </c>
      <c r="D19" s="152">
        <f>+'4.4.1.M LDI_EMPR'!D19+'4.5.1.M L_EMPR'!D19+'4.6.1.M M_EMPR'!D19</f>
        <v>838023.53011666681</v>
      </c>
      <c r="E19" s="153">
        <f>+'4.4.1.M LDI_EMPR'!E19+'4.5.1.M L_EMPR'!E19+'4.6.1.M M_EMPR'!E19</f>
        <v>545477.07496666675</v>
      </c>
      <c r="F19" s="153">
        <f>+'4.4.1.M LDI_EMPR'!F19+'4.5.1.M L_EMPR'!F19+'4.6.1.M M_EMPR'!F19</f>
        <v>981372.13083333359</v>
      </c>
      <c r="G19" s="153">
        <f>+'4.4.1.M LDI_EMPR'!G19+'4.5.1.M L_EMPR'!G19+'4.6.1.M M_EMPR'!G19</f>
        <v>8665.3884666666672</v>
      </c>
      <c r="H19" s="153">
        <f>+'4.4.1.M LDI_EMPR'!H19+'4.5.1.M L_EMPR'!H19+'4.6.1.M M_EMPR'!H19</f>
        <v>614.59073333333379</v>
      </c>
      <c r="I19" s="153">
        <f>+'4.4.1.M LDI_EMPR'!I19+'4.5.1.M L_EMPR'!I19+'4.6.1.M M_EMPR'!I19</f>
        <v>1665.6050333333337</v>
      </c>
      <c r="J19" s="153">
        <f>+'4.5.1.M L_EMPR'!J19+'4.6.1.M M_EMPR'!J19</f>
        <v>0</v>
      </c>
      <c r="K19" s="153">
        <f>+'4.4.1.M LDI_EMPR'!J19+'4.5.1.M L_EMPR'!K19+'4.6.1.M M_EMPR'!K19</f>
        <v>0</v>
      </c>
      <c r="L19" s="153">
        <f>+'4.4.1.M LDI_EMPR'!K19+'4.5.1.M L_EMPR'!L19+'4.6.1.M M_EMPR'!L19</f>
        <v>8783.4347833333341</v>
      </c>
      <c r="M19" s="153">
        <f>+'4.4.1.M LDI_EMPR'!L19+'4.5.1.M L_EMPR'!M19+'4.6.1.M M_EMPR'!M19</f>
        <v>924.99479999999994</v>
      </c>
      <c r="N19" s="153">
        <f>+'4.5.1.M L_EMPR'!N19+'4.6.1.M M_EMPR'!N19</f>
        <v>12.747483333333333</v>
      </c>
      <c r="O19" s="153"/>
      <c r="P19" s="153">
        <f>+'4.4.1.M LDI_EMPR'!O19+'4.5.1.M L_EMPR'!P19+'4.6.1.M M_EMPR'!P19</f>
        <v>17575.696916666671</v>
      </c>
      <c r="Q19" s="315">
        <f t="shared" si="0"/>
        <v>2403115.1941333339</v>
      </c>
      <c r="R19" s="316"/>
    </row>
    <row r="20" spans="2:18" ht="12.75" x14ac:dyDescent="0.2">
      <c r="B20" s="304"/>
      <c r="C20" s="305" t="s">
        <v>3</v>
      </c>
      <c r="D20" s="154">
        <f>+'4.4.1.M LDI_EMPR'!D20+'4.5.1.M L_EMPR'!D20+'4.6.1.M M_EMPR'!D20</f>
        <v>727266.26566666644</v>
      </c>
      <c r="E20" s="155">
        <f>+'4.4.1.M LDI_EMPR'!E20+'4.5.1.M L_EMPR'!E20+'4.6.1.M M_EMPR'!E20</f>
        <v>474416.74456666672</v>
      </c>
      <c r="F20" s="155">
        <f>+'4.4.1.M LDI_EMPR'!F20+'4.5.1.M L_EMPR'!F20+'4.6.1.M M_EMPR'!F20</f>
        <v>863680.50513333338</v>
      </c>
      <c r="G20" s="155">
        <f>+'4.4.1.M LDI_EMPR'!G20+'4.5.1.M L_EMPR'!G20+'4.6.1.M M_EMPR'!G20</f>
        <v>7764.9784499999996</v>
      </c>
      <c r="H20" s="155">
        <f>+'4.4.1.M LDI_EMPR'!H20+'4.5.1.M L_EMPR'!H20+'4.6.1.M M_EMPR'!H20</f>
        <v>173.71096666666668</v>
      </c>
      <c r="I20" s="155">
        <f>+'4.4.1.M LDI_EMPR'!I20+'4.5.1.M L_EMPR'!I20+'4.6.1.M M_EMPR'!I20</f>
        <v>1331.0992333333336</v>
      </c>
      <c r="J20" s="155">
        <f>+'4.5.1.M L_EMPR'!J20+'4.6.1.M M_EMPR'!J20</f>
        <v>0</v>
      </c>
      <c r="K20" s="155">
        <f>+'4.4.1.M LDI_EMPR'!J20+'4.5.1.M L_EMPR'!K20+'4.6.1.M M_EMPR'!K20</f>
        <v>0</v>
      </c>
      <c r="L20" s="155">
        <f>+'4.4.1.M LDI_EMPR'!K20+'4.5.1.M L_EMPR'!L20+'4.6.1.M M_EMPR'!L20</f>
        <v>8075.1654833333323</v>
      </c>
      <c r="M20" s="155">
        <f>+'4.4.1.M LDI_EMPR'!L20+'4.5.1.M L_EMPR'!M20+'4.6.1.M M_EMPR'!M20</f>
        <v>853.12223333333282</v>
      </c>
      <c r="N20" s="155">
        <f>+'4.5.1.M L_EMPR'!N20+'4.6.1.M M_EMPR'!N20</f>
        <v>8.4972833333333337</v>
      </c>
      <c r="O20" s="155"/>
      <c r="P20" s="155">
        <f>+'4.4.1.M LDI_EMPR'!O20+'4.5.1.M L_EMPR'!P20+'4.6.1.M M_EMPR'!P20</f>
        <v>16013.871866666655</v>
      </c>
      <c r="Q20" s="313">
        <f t="shared" si="0"/>
        <v>2099583.9608833333</v>
      </c>
      <c r="R20" s="316"/>
    </row>
    <row r="21" spans="2:18" ht="12.75" x14ac:dyDescent="0.2">
      <c r="B21" s="304"/>
      <c r="C21" s="305" t="s">
        <v>4</v>
      </c>
      <c r="D21" s="154">
        <f>+'4.4.1.M LDI_EMPR'!D21+'4.5.1.M L_EMPR'!D21+'4.6.1.M M_EMPR'!D21</f>
        <v>832990.16243333346</v>
      </c>
      <c r="E21" s="155">
        <f>+'4.4.1.M LDI_EMPR'!E21+'4.5.1.M L_EMPR'!E21+'4.6.1.M M_EMPR'!E21</f>
        <v>538202.89449999994</v>
      </c>
      <c r="F21" s="155">
        <f>+'4.4.1.M LDI_EMPR'!F21+'4.5.1.M L_EMPR'!F21+'4.6.1.M M_EMPR'!F21</f>
        <v>987265.07833333337</v>
      </c>
      <c r="G21" s="155">
        <f>+'4.4.1.M LDI_EMPR'!G21+'4.5.1.M L_EMPR'!G21+'4.6.1.M M_EMPR'!G21</f>
        <v>9053.8708500000012</v>
      </c>
      <c r="H21" s="155">
        <f>+'4.4.1.M LDI_EMPR'!H21+'4.5.1.M L_EMPR'!H21+'4.6.1.M M_EMPR'!H21</f>
        <v>189.27985000000001</v>
      </c>
      <c r="I21" s="155">
        <f>+'4.4.1.M LDI_EMPR'!I21+'4.5.1.M L_EMPR'!I21+'4.6.1.M M_EMPR'!I21</f>
        <v>1514.5143999999998</v>
      </c>
      <c r="J21" s="155">
        <f>+'4.5.1.M L_EMPR'!J21+'4.6.1.M M_EMPR'!J21</f>
        <v>0</v>
      </c>
      <c r="K21" s="155">
        <f>+'4.4.1.M LDI_EMPR'!J21+'4.5.1.M L_EMPR'!K21+'4.6.1.M M_EMPR'!K21</f>
        <v>0</v>
      </c>
      <c r="L21" s="155">
        <f>+'4.4.1.M LDI_EMPR'!K21+'4.5.1.M L_EMPR'!L21+'4.6.1.M M_EMPR'!L21</f>
        <v>10233.975083333335</v>
      </c>
      <c r="M21" s="155">
        <f>+'4.4.1.M LDI_EMPR'!L21+'4.5.1.M L_EMPR'!M21+'4.6.1.M M_EMPR'!M21</f>
        <v>1005.9329499999999</v>
      </c>
      <c r="N21" s="155">
        <f>+'4.5.1.M L_EMPR'!N21+'4.6.1.M M_EMPR'!N21</f>
        <v>8.2381166666666665</v>
      </c>
      <c r="O21" s="155"/>
      <c r="P21" s="155">
        <f>+'4.4.1.M LDI_EMPR'!O21+'4.5.1.M L_EMPR'!P21+'4.6.1.M M_EMPR'!P21</f>
        <v>17904.497149999985</v>
      </c>
      <c r="Q21" s="313">
        <f t="shared" si="0"/>
        <v>2398368.4436666672</v>
      </c>
      <c r="R21" s="316"/>
    </row>
    <row r="22" spans="2:18" ht="12.75" x14ac:dyDescent="0.2">
      <c r="B22" s="304"/>
      <c r="C22" s="305" t="s">
        <v>5</v>
      </c>
      <c r="D22" s="154">
        <f>+'4.4.1.M LDI_EMPR'!D22+'4.5.1.M L_EMPR'!D22+'4.6.1.M M_EMPR'!D22</f>
        <v>791003.72369999986</v>
      </c>
      <c r="E22" s="155">
        <f>+'4.4.1.M LDI_EMPR'!E22+'4.5.1.M L_EMPR'!E22+'4.6.1.M M_EMPR'!E22</f>
        <v>510442.09241666656</v>
      </c>
      <c r="F22" s="155">
        <f>+'4.4.1.M LDI_EMPR'!F22+'4.5.1.M L_EMPR'!F22+'4.6.1.M M_EMPR'!F22</f>
        <v>952018.5242000001</v>
      </c>
      <c r="G22" s="155">
        <f>+'4.4.1.M LDI_EMPR'!G22+'4.5.1.M L_EMPR'!G22+'4.6.1.M M_EMPR'!G22</f>
        <v>8641.3907166666722</v>
      </c>
      <c r="H22" s="155">
        <f>+'4.4.1.M LDI_EMPR'!H22+'4.5.1.M L_EMPR'!H22+'4.6.1.M M_EMPR'!H22</f>
        <v>173.74673333333334</v>
      </c>
      <c r="I22" s="155">
        <f>+'4.4.1.M LDI_EMPR'!I22+'4.5.1.M L_EMPR'!I22+'4.6.1.M M_EMPR'!I22</f>
        <v>1491.5400500000001</v>
      </c>
      <c r="J22" s="155">
        <f>+'4.5.1.M L_EMPR'!J22+'4.6.1.M M_EMPR'!J22</f>
        <v>107.205</v>
      </c>
      <c r="K22" s="155">
        <f>+'4.4.1.M LDI_EMPR'!J22+'4.5.1.M L_EMPR'!K22+'4.6.1.M M_EMPR'!K22</f>
        <v>0</v>
      </c>
      <c r="L22" s="155">
        <f>+'4.4.1.M LDI_EMPR'!K22+'4.5.1.M L_EMPR'!L22+'4.6.1.M M_EMPR'!L22</f>
        <v>10653.702433333332</v>
      </c>
      <c r="M22" s="155">
        <f>+'4.4.1.M LDI_EMPR'!L22+'4.5.1.M L_EMPR'!M22+'4.6.1.M M_EMPR'!M22</f>
        <v>969.19958333333341</v>
      </c>
      <c r="N22" s="155">
        <f>+'4.5.1.M L_EMPR'!N22+'4.6.1.M M_EMPR'!N22</f>
        <v>7.8981166666666667</v>
      </c>
      <c r="O22" s="155"/>
      <c r="P22" s="155">
        <f>+'4.4.1.M LDI_EMPR'!O22+'4.5.1.M L_EMPR'!P22+'4.6.1.M M_EMPR'!P22</f>
        <v>19982.832266666661</v>
      </c>
      <c r="Q22" s="313">
        <f t="shared" si="0"/>
        <v>2295491.8552166666</v>
      </c>
      <c r="R22" s="316"/>
    </row>
    <row r="23" spans="2:18" ht="12.75" x14ac:dyDescent="0.2">
      <c r="B23" s="304"/>
      <c r="C23" s="305" t="s">
        <v>6</v>
      </c>
      <c r="D23" s="154">
        <f>+'4.4.1.M LDI_EMPR'!D23+'4.5.1.M L_EMPR'!D23+'4.6.1.M M_EMPR'!D23</f>
        <v>786062.24150000012</v>
      </c>
      <c r="E23" s="155">
        <f>+'4.4.1.M LDI_EMPR'!E23+'4.5.1.M L_EMPR'!E23+'4.6.1.M M_EMPR'!E23</f>
        <v>509469.20393333328</v>
      </c>
      <c r="F23" s="155">
        <f>+'4.4.1.M LDI_EMPR'!F23+'4.5.1.M L_EMPR'!F23+'4.6.1.M M_EMPR'!F23</f>
        <v>934639.09346666664</v>
      </c>
      <c r="G23" s="155">
        <f>+'4.4.1.M LDI_EMPR'!G23+'4.5.1.M L_EMPR'!G23+'4.6.1.M M_EMPR'!G23</f>
        <v>8816.8404333333328</v>
      </c>
      <c r="H23" s="155">
        <f>+'4.4.1.M LDI_EMPR'!H23+'4.5.1.M L_EMPR'!H23+'4.6.1.M M_EMPR'!H23</f>
        <v>200.54711666666662</v>
      </c>
      <c r="I23" s="155">
        <f>+'4.4.1.M LDI_EMPR'!I23+'4.5.1.M L_EMPR'!I23+'4.6.1.M M_EMPR'!I23</f>
        <v>1587.1529333333337</v>
      </c>
      <c r="J23" s="155">
        <f>+'4.5.1.M L_EMPR'!J23+'4.6.1.M M_EMPR'!J23</f>
        <v>102.67400000000001</v>
      </c>
      <c r="K23" s="155">
        <f>+'4.4.1.M LDI_EMPR'!J23+'4.5.1.M L_EMPR'!K23+'4.6.1.M M_EMPR'!K23</f>
        <v>0</v>
      </c>
      <c r="L23" s="155">
        <f>+'4.4.1.M LDI_EMPR'!K23+'4.5.1.M L_EMPR'!L23+'4.6.1.M M_EMPR'!L23</f>
        <v>11506.339616666666</v>
      </c>
      <c r="M23" s="155">
        <f>+'4.4.1.M LDI_EMPR'!L23+'4.5.1.M L_EMPR'!M23+'4.6.1.M M_EMPR'!M23</f>
        <v>972.33780000000013</v>
      </c>
      <c r="N23" s="155">
        <f>+'4.5.1.M L_EMPR'!N23+'4.6.1.M M_EMPR'!N23</f>
        <v>6.2883833333333339</v>
      </c>
      <c r="O23" s="155"/>
      <c r="P23" s="155">
        <f>+'4.4.1.M LDI_EMPR'!O23+'4.5.1.M L_EMPR'!P23+'4.6.1.M M_EMPR'!P23</f>
        <v>20275.004000000001</v>
      </c>
      <c r="Q23" s="313">
        <f t="shared" si="0"/>
        <v>2273637.7231833339</v>
      </c>
      <c r="R23" s="316"/>
    </row>
    <row r="24" spans="2:18" ht="12.75" x14ac:dyDescent="0.2">
      <c r="B24" s="304"/>
      <c r="C24" s="305" t="s">
        <v>7</v>
      </c>
      <c r="D24" s="154">
        <f>+'4.4.1.M LDI_EMPR'!D24+'4.5.1.M L_EMPR'!D24+'4.6.1.M M_EMPR'!D24</f>
        <v>748045.0551</v>
      </c>
      <c r="E24" s="155">
        <f>+'4.4.1.M LDI_EMPR'!E24+'4.5.1.M L_EMPR'!E24+'4.6.1.M M_EMPR'!E24</f>
        <v>486194.94676666666</v>
      </c>
      <c r="F24" s="155">
        <f>+'4.4.1.M LDI_EMPR'!F24+'4.5.1.M L_EMPR'!F24+'4.6.1.M M_EMPR'!F24</f>
        <v>891280.20088333322</v>
      </c>
      <c r="G24" s="155">
        <f>+'4.4.1.M LDI_EMPR'!G24+'4.5.1.M L_EMPR'!G24+'4.6.1.M M_EMPR'!G24</f>
        <v>8251.3685333333342</v>
      </c>
      <c r="H24" s="155">
        <f>+'4.4.1.M LDI_EMPR'!H24+'4.5.1.M L_EMPR'!H24+'4.6.1.M M_EMPR'!H24</f>
        <v>214.40384999999992</v>
      </c>
      <c r="I24" s="155">
        <f>+'4.4.1.M LDI_EMPR'!I24+'4.5.1.M L_EMPR'!I24+'4.6.1.M M_EMPR'!I24</f>
        <v>2152.7576833333337</v>
      </c>
      <c r="J24" s="155">
        <f>+'4.5.1.M L_EMPR'!J24+'4.6.1.M M_EMPR'!J24</f>
        <v>95.228000000000009</v>
      </c>
      <c r="K24" s="155">
        <f>+'4.4.1.M LDI_EMPR'!J24+'4.5.1.M L_EMPR'!K24+'4.6.1.M M_EMPR'!K24</f>
        <v>0</v>
      </c>
      <c r="L24" s="155">
        <f>+'4.4.1.M LDI_EMPR'!K24+'4.5.1.M L_EMPR'!L24+'4.6.1.M M_EMPR'!L24</f>
        <v>11916.744416666666</v>
      </c>
      <c r="M24" s="155">
        <f>+'4.4.1.M LDI_EMPR'!L24+'4.5.1.M L_EMPR'!M24+'4.6.1.M M_EMPR'!M24</f>
        <v>980.52996666666684</v>
      </c>
      <c r="N24" s="155">
        <f>+'4.5.1.M L_EMPR'!N24+'4.6.1.M M_EMPR'!N24</f>
        <v>6.1016833333333338</v>
      </c>
      <c r="O24" s="155"/>
      <c r="P24" s="155">
        <f>+'4.4.1.M LDI_EMPR'!O24+'4.5.1.M L_EMPR'!P24+'4.6.1.M M_EMPR'!P24</f>
        <v>19488.150649999992</v>
      </c>
      <c r="Q24" s="313">
        <f t="shared" si="0"/>
        <v>2168625.4875333337</v>
      </c>
      <c r="R24" s="316"/>
    </row>
    <row r="25" spans="2:18" ht="12.75" x14ac:dyDescent="0.2">
      <c r="B25" s="304"/>
      <c r="C25" s="305" t="s">
        <v>8</v>
      </c>
      <c r="D25" s="154">
        <f>+'4.4.1.M LDI_EMPR'!D25+'4.5.1.M L_EMPR'!D25+'4.6.1.M M_EMPR'!D25</f>
        <v>777316.9626333334</v>
      </c>
      <c r="E25" s="155">
        <f>+'4.4.1.M LDI_EMPR'!E25+'4.5.1.M L_EMPR'!E25+'4.6.1.M M_EMPR'!E25</f>
        <v>489501.99255000008</v>
      </c>
      <c r="F25" s="155">
        <f>+'4.4.1.M LDI_EMPR'!F25+'4.5.1.M L_EMPR'!F25+'4.6.1.M M_EMPR'!F25</f>
        <v>929084.52685000002</v>
      </c>
      <c r="G25" s="155">
        <f>+'4.4.1.M LDI_EMPR'!G25+'4.5.1.M L_EMPR'!G25+'4.6.1.M M_EMPR'!G25</f>
        <v>8694.8039333333327</v>
      </c>
      <c r="H25" s="155">
        <f>+'4.4.1.M LDI_EMPR'!H25+'4.5.1.M L_EMPR'!H25+'4.6.1.M M_EMPR'!H25</f>
        <v>218.94064999999995</v>
      </c>
      <c r="I25" s="155">
        <f>+'4.4.1.M LDI_EMPR'!I25+'4.5.1.M L_EMPR'!I25+'4.6.1.M M_EMPR'!I25</f>
        <v>1659.1573999999998</v>
      </c>
      <c r="J25" s="155">
        <f>+'4.5.1.M L_EMPR'!J25+'4.6.1.M M_EMPR'!J25</f>
        <v>116.584</v>
      </c>
      <c r="K25" s="155">
        <f>+'4.4.1.M LDI_EMPR'!J25+'4.5.1.M L_EMPR'!K25+'4.6.1.M M_EMPR'!K25</f>
        <v>0</v>
      </c>
      <c r="L25" s="155">
        <f>+'4.4.1.M LDI_EMPR'!K25+'4.5.1.M L_EMPR'!L25+'4.6.1.M M_EMPR'!L25</f>
        <v>13800.842666666662</v>
      </c>
      <c r="M25" s="155">
        <f>+'4.4.1.M LDI_EMPR'!L25+'4.5.1.M L_EMPR'!M25+'4.6.1.M M_EMPR'!M25</f>
        <v>1011.337883333333</v>
      </c>
      <c r="N25" s="155">
        <f>+'4.5.1.M L_EMPR'!N25+'4.6.1.M M_EMPR'!N25</f>
        <v>3.0181166666666668</v>
      </c>
      <c r="O25" s="155"/>
      <c r="P25" s="155">
        <f>+'4.4.1.M LDI_EMPR'!O25+'4.5.1.M L_EMPR'!P25+'4.6.1.M M_EMPR'!P25</f>
        <v>20549.574649999991</v>
      </c>
      <c r="Q25" s="313">
        <f t="shared" si="0"/>
        <v>2241957.7413333324</v>
      </c>
      <c r="R25" s="316"/>
    </row>
    <row r="26" spans="2:18" ht="12.75" x14ac:dyDescent="0.2">
      <c r="B26" s="304"/>
      <c r="C26" s="305" t="s">
        <v>9</v>
      </c>
      <c r="D26" s="154">
        <f>+'4.4.1.M LDI_EMPR'!D26+'4.5.1.M L_EMPR'!D26+'4.6.1.M M_EMPR'!D26</f>
        <v>789708.83916666708</v>
      </c>
      <c r="E26" s="155">
        <f>+'4.4.1.M LDI_EMPR'!E26+'4.5.1.M L_EMPR'!E26+'4.6.1.M M_EMPR'!E26</f>
        <v>489281.8421833333</v>
      </c>
      <c r="F26" s="155">
        <f>+'4.4.1.M LDI_EMPR'!F26+'4.5.1.M L_EMPR'!F26+'4.6.1.M M_EMPR'!F26</f>
        <v>941973.75816666672</v>
      </c>
      <c r="G26" s="155">
        <f>+'4.4.1.M LDI_EMPR'!G26+'4.5.1.M L_EMPR'!G26+'4.6.1.M M_EMPR'!G26</f>
        <v>9720.5324999999993</v>
      </c>
      <c r="H26" s="155">
        <f>+'4.4.1.M LDI_EMPR'!H26+'4.5.1.M L_EMPR'!H26+'4.6.1.M M_EMPR'!H26</f>
        <v>258.65456666666665</v>
      </c>
      <c r="I26" s="155">
        <f>+'4.4.1.M LDI_EMPR'!I26+'4.5.1.M L_EMPR'!I26+'4.6.1.M M_EMPR'!I26</f>
        <v>1717.7718166666664</v>
      </c>
      <c r="J26" s="155">
        <f>+'4.5.1.M L_EMPR'!J26+'4.6.1.M M_EMPR'!J26</f>
        <v>123.116</v>
      </c>
      <c r="K26" s="155">
        <f>+'4.4.1.M LDI_EMPR'!J26+'4.5.1.M L_EMPR'!K26+'4.6.1.M M_EMPR'!K26</f>
        <v>0</v>
      </c>
      <c r="L26" s="155">
        <f>+'4.4.1.M LDI_EMPR'!K26+'4.5.1.M L_EMPR'!L26+'4.6.1.M M_EMPR'!L26</f>
        <v>15215.044733333336</v>
      </c>
      <c r="M26" s="155">
        <f>+'4.4.1.M LDI_EMPR'!L26+'4.5.1.M L_EMPR'!M26+'4.6.1.M M_EMPR'!M26</f>
        <v>1028.6563833333335</v>
      </c>
      <c r="N26" s="155">
        <f>+'4.5.1.M L_EMPR'!N26+'4.6.1.M M_EMPR'!N26</f>
        <v>0</v>
      </c>
      <c r="O26" s="155"/>
      <c r="P26" s="155">
        <f>+'4.4.1.M LDI_EMPR'!O26+'4.5.1.M L_EMPR'!P26+'4.6.1.M M_EMPR'!P26</f>
        <v>21369.993816666658</v>
      </c>
      <c r="Q26" s="313">
        <f t="shared" si="0"/>
        <v>2270398.2093333341</v>
      </c>
      <c r="R26" s="316"/>
    </row>
    <row r="27" spans="2:18" ht="12.75" x14ac:dyDescent="0.2">
      <c r="B27" s="304"/>
      <c r="C27" s="305" t="s">
        <v>10</v>
      </c>
      <c r="D27" s="154">
        <f>+'4.4.1.M LDI_EMPR'!D27+'4.5.1.M L_EMPR'!D27+'4.6.1.M M_EMPR'!D27</f>
        <v>755273.35300000035</v>
      </c>
      <c r="E27" s="155">
        <f>+'4.4.1.M LDI_EMPR'!E27+'4.5.1.M L_EMPR'!E27+'4.6.1.M M_EMPR'!E27</f>
        <v>461019.10005000001</v>
      </c>
      <c r="F27" s="155">
        <f>+'4.4.1.M LDI_EMPR'!F27+'4.5.1.M L_EMPR'!F27+'4.6.1.M M_EMPR'!F27</f>
        <v>897419.69699999981</v>
      </c>
      <c r="G27" s="155">
        <f>+'4.4.1.M LDI_EMPR'!G27+'4.5.1.M L_EMPR'!G27+'4.6.1.M M_EMPR'!G27</f>
        <v>8730.899166666668</v>
      </c>
      <c r="H27" s="155">
        <f>+'4.4.1.M LDI_EMPR'!H27+'4.5.1.M L_EMPR'!H27+'4.6.1.M M_EMPR'!H27</f>
        <v>330.26035000000002</v>
      </c>
      <c r="I27" s="155">
        <f>+'4.4.1.M LDI_EMPR'!I27+'4.5.1.M L_EMPR'!I27+'4.6.1.M M_EMPR'!I27</f>
        <v>1766.3841666666665</v>
      </c>
      <c r="J27" s="155">
        <f>+'4.5.1.M L_EMPR'!J27+'4.6.1.M M_EMPR'!J27</f>
        <v>123.059</v>
      </c>
      <c r="K27" s="155">
        <f>+'4.4.1.M LDI_EMPR'!J27+'4.5.1.M L_EMPR'!K27+'4.6.1.M M_EMPR'!K27</f>
        <v>0</v>
      </c>
      <c r="L27" s="155">
        <f>+'4.4.1.M LDI_EMPR'!K27+'4.5.1.M L_EMPR'!L27+'4.6.1.M M_EMPR'!L27</f>
        <v>15072.993166666665</v>
      </c>
      <c r="M27" s="155">
        <f>+'4.4.1.M LDI_EMPR'!L27+'4.5.1.M L_EMPR'!M27+'4.6.1.M M_EMPR'!M27</f>
        <v>993.54713333333359</v>
      </c>
      <c r="N27" s="155">
        <f>+'4.5.1.M L_EMPR'!N27+'4.6.1.M M_EMPR'!N27</f>
        <v>0</v>
      </c>
      <c r="O27" s="155"/>
      <c r="P27" s="155">
        <f>+'4.4.1.M LDI_EMPR'!O27+'4.5.1.M L_EMPR'!P27+'4.6.1.M M_EMPR'!P27</f>
        <v>20559.962033333348</v>
      </c>
      <c r="Q27" s="313">
        <f t="shared" si="0"/>
        <v>2161289.2550666668</v>
      </c>
      <c r="R27" s="316"/>
    </row>
    <row r="28" spans="2:18" ht="12.75" x14ac:dyDescent="0.2">
      <c r="B28" s="304"/>
      <c r="C28" s="305" t="s">
        <v>11</v>
      </c>
      <c r="D28" s="154">
        <f>+'4.4.1.M LDI_EMPR'!D28+'4.5.1.M L_EMPR'!D28+'4.6.1.M M_EMPR'!D28</f>
        <v>808018.48556666658</v>
      </c>
      <c r="E28" s="155">
        <f>+'4.4.1.M LDI_EMPR'!E28+'4.5.1.M L_EMPR'!E28+'4.6.1.M M_EMPR'!E28</f>
        <v>483490.4101166667</v>
      </c>
      <c r="F28" s="155">
        <f>+'4.4.1.M LDI_EMPR'!F28+'4.5.1.M L_EMPR'!F28+'4.6.1.M M_EMPR'!F28</f>
        <v>956473.21026666614</v>
      </c>
      <c r="G28" s="155">
        <f>+'4.4.1.M LDI_EMPR'!G28+'4.5.1.M L_EMPR'!G28+'4.6.1.M M_EMPR'!G28</f>
        <v>10713.315966666663</v>
      </c>
      <c r="H28" s="155">
        <f>+'4.4.1.M LDI_EMPR'!H28+'4.5.1.M L_EMPR'!H28+'4.6.1.M M_EMPR'!H28</f>
        <v>434.8318666666666</v>
      </c>
      <c r="I28" s="155">
        <f>+'4.4.1.M LDI_EMPR'!I28+'4.5.1.M L_EMPR'!I28+'4.6.1.M M_EMPR'!I28</f>
        <v>3780.1412166666664</v>
      </c>
      <c r="J28" s="155">
        <f>+'4.5.1.M L_EMPR'!J28+'4.6.1.M M_EMPR'!J28</f>
        <v>114.83199999999999</v>
      </c>
      <c r="K28" s="155">
        <f>+'4.4.1.M LDI_EMPR'!J28+'4.5.1.M L_EMPR'!K28+'4.6.1.M M_EMPR'!K28</f>
        <v>0</v>
      </c>
      <c r="L28" s="155">
        <f>+'4.4.1.M LDI_EMPR'!K28+'4.5.1.M L_EMPR'!L28+'4.6.1.M M_EMPR'!L28</f>
        <v>16985.935150000001</v>
      </c>
      <c r="M28" s="155">
        <f>+'4.4.1.M LDI_EMPR'!L28+'4.5.1.M L_EMPR'!M28+'4.6.1.M M_EMPR'!M28</f>
        <v>1102.7245</v>
      </c>
      <c r="N28" s="155">
        <f>+'4.5.1.M L_EMPR'!N28+'4.6.1.M M_EMPR'!N28</f>
        <v>0</v>
      </c>
      <c r="O28" s="155"/>
      <c r="P28" s="155">
        <f>+'4.4.1.M LDI_EMPR'!O28+'4.5.1.M L_EMPR'!P28+'4.6.1.M M_EMPR'!P28</f>
        <v>22175.975933333335</v>
      </c>
      <c r="Q28" s="313">
        <f t="shared" si="0"/>
        <v>2303289.8625833322</v>
      </c>
      <c r="R28" s="316"/>
    </row>
    <row r="29" spans="2:18" ht="12.75" x14ac:dyDescent="0.2">
      <c r="B29" s="304"/>
      <c r="C29" s="305" t="s">
        <v>12</v>
      </c>
      <c r="D29" s="154">
        <f>+'4.4.1.M LDI_EMPR'!D29+'4.5.1.M L_EMPR'!D29+'4.6.1.M M_EMPR'!D29</f>
        <v>772010.9533833334</v>
      </c>
      <c r="E29" s="155">
        <f>+'4.4.1.M LDI_EMPR'!E29+'4.5.1.M L_EMPR'!E29+'4.6.1.M M_EMPR'!E29</f>
        <v>453608.34908333345</v>
      </c>
      <c r="F29" s="155">
        <f>+'4.4.1.M LDI_EMPR'!F29+'4.5.1.M L_EMPR'!F29+'4.6.1.M M_EMPR'!F29</f>
        <v>918966.29175000044</v>
      </c>
      <c r="G29" s="155">
        <f>+'4.4.1.M LDI_EMPR'!G29+'4.5.1.M L_EMPR'!G29+'4.6.1.M M_EMPR'!G29</f>
        <v>10983.407033333333</v>
      </c>
      <c r="H29" s="155">
        <f>+'4.4.1.M LDI_EMPR'!H29+'4.5.1.M L_EMPR'!H29+'4.6.1.M M_EMPR'!H29</f>
        <v>457.07655000000005</v>
      </c>
      <c r="I29" s="155">
        <f>+'4.4.1.M LDI_EMPR'!I29+'4.5.1.M L_EMPR'!I29+'4.6.1.M M_EMPR'!I29</f>
        <v>4007.3635000000022</v>
      </c>
      <c r="J29" s="155">
        <f>+'4.5.1.M L_EMPR'!J29+'4.6.1.M M_EMPR'!J29</f>
        <v>93.313999999999993</v>
      </c>
      <c r="K29" s="155">
        <f>+'4.4.1.M LDI_EMPR'!J29+'4.5.1.M L_EMPR'!K29+'4.6.1.M M_EMPR'!K29</f>
        <v>0</v>
      </c>
      <c r="L29" s="155">
        <f>+'4.4.1.M LDI_EMPR'!K29+'4.5.1.M L_EMPR'!L29+'4.6.1.M M_EMPR'!L29</f>
        <v>17227.534266666666</v>
      </c>
      <c r="M29" s="155">
        <f>+'4.4.1.M LDI_EMPR'!L29+'4.5.1.M L_EMPR'!M29+'4.6.1.M M_EMPR'!M29</f>
        <v>1049.2879666666668</v>
      </c>
      <c r="N29" s="155">
        <f>+'4.5.1.M L_EMPR'!N29+'4.6.1.M M_EMPR'!N29</f>
        <v>0</v>
      </c>
      <c r="O29" s="155"/>
      <c r="P29" s="155">
        <f>+'4.4.1.M LDI_EMPR'!O29+'4.5.1.M L_EMPR'!P29+'4.6.1.M M_EMPR'!P29</f>
        <v>20922.607033333345</v>
      </c>
      <c r="Q29" s="313">
        <f t="shared" si="0"/>
        <v>2199326.1845666668</v>
      </c>
      <c r="R29" s="316"/>
    </row>
    <row r="30" spans="2:18" ht="13.5" thickBot="1" x14ac:dyDescent="0.25">
      <c r="B30" s="304"/>
      <c r="C30" s="305" t="s">
        <v>13</v>
      </c>
      <c r="D30" s="156">
        <f>+'4.4.1.M LDI_EMPR'!D30+'4.5.1.M L_EMPR'!D30+'4.6.1.M M_EMPR'!D30</f>
        <v>803413.12786666676</v>
      </c>
      <c r="E30" s="157">
        <f>+'4.4.1.M LDI_EMPR'!E30+'4.5.1.M L_EMPR'!E30+'4.6.1.M M_EMPR'!E30</f>
        <v>475953.82218333345</v>
      </c>
      <c r="F30" s="157">
        <f>+'4.4.1.M LDI_EMPR'!F30+'4.5.1.M L_EMPR'!F30+'4.6.1.M M_EMPR'!F30</f>
        <v>966834.177533334</v>
      </c>
      <c r="G30" s="157">
        <f>+'4.4.1.M LDI_EMPR'!G30+'4.5.1.M L_EMPR'!G30+'4.6.1.M M_EMPR'!G30</f>
        <v>12506.282483333331</v>
      </c>
      <c r="H30" s="157">
        <f>+'4.4.1.M LDI_EMPR'!H30+'4.5.1.M L_EMPR'!H30+'4.6.1.M M_EMPR'!H30</f>
        <v>516.90263333333337</v>
      </c>
      <c r="I30" s="157">
        <f>+'4.4.1.M LDI_EMPR'!I30+'4.5.1.M L_EMPR'!I30+'4.6.1.M M_EMPR'!I30</f>
        <v>4589.0714999999982</v>
      </c>
      <c r="J30" s="157">
        <f>+'4.5.1.M L_EMPR'!J30+'4.6.1.M M_EMPR'!J30</f>
        <v>102.285</v>
      </c>
      <c r="K30" s="157">
        <f>+'4.4.1.M LDI_EMPR'!J30+'4.5.1.M L_EMPR'!K30+'4.6.1.M M_EMPR'!K30</f>
        <v>0</v>
      </c>
      <c r="L30" s="157">
        <f>+'4.4.1.M LDI_EMPR'!K30+'4.5.1.M L_EMPR'!L30+'4.6.1.M M_EMPR'!L30</f>
        <v>18833.079066666676</v>
      </c>
      <c r="M30" s="157">
        <f>+'4.4.1.M LDI_EMPR'!L30+'4.5.1.M L_EMPR'!M30+'4.6.1.M M_EMPR'!M30</f>
        <v>1093.3392833333335</v>
      </c>
      <c r="N30" s="157">
        <f>+'4.5.1.M L_EMPR'!N30+'4.6.1.M M_EMPR'!N30</f>
        <v>0</v>
      </c>
      <c r="O30" s="157"/>
      <c r="P30" s="157">
        <f>+'4.4.1.M LDI_EMPR'!O30+'4.5.1.M L_EMPR'!P30+'4.6.1.M M_EMPR'!P30</f>
        <v>21806.316366666655</v>
      </c>
      <c r="Q30" s="314">
        <f t="shared" si="0"/>
        <v>2305648.4039166672</v>
      </c>
      <c r="R30" s="316"/>
    </row>
    <row r="31" spans="2:18" ht="12.75" x14ac:dyDescent="0.2">
      <c r="B31" s="302">
        <v>2015</v>
      </c>
      <c r="C31" s="307" t="s">
        <v>2</v>
      </c>
      <c r="D31" s="152">
        <f>+'4.4.1.M LDI_EMPR'!D31+'4.5.1.M L_EMPR'!D31+'4.6.1.M M_EMPR'!D31</f>
        <v>776604.7298166668</v>
      </c>
      <c r="E31" s="153">
        <f>+'4.4.1.M LDI_EMPR'!E31+'4.5.1.M L_EMPR'!E31+'4.6.1.M M_EMPR'!E31</f>
        <v>468537.7717166667</v>
      </c>
      <c r="F31" s="153">
        <f>+'4.4.1.M LDI_EMPR'!F31+'4.5.1.M L_EMPR'!F31+'4.6.1.M M_EMPR'!F31</f>
        <v>934841.26978333306</v>
      </c>
      <c r="G31" s="153">
        <f>+'4.4.1.M LDI_EMPR'!G31+'4.5.1.M L_EMPR'!G31+'4.6.1.M M_EMPR'!G31</f>
        <v>11970.027650000004</v>
      </c>
      <c r="H31" s="153">
        <f>+'4.4.1.M LDI_EMPR'!H31+'4.5.1.M L_EMPR'!H31+'4.6.1.M M_EMPR'!H31</f>
        <v>138.06938333333335</v>
      </c>
      <c r="I31" s="153">
        <f>+'4.4.1.M LDI_EMPR'!I31+'4.5.1.M L_EMPR'!I31+'4.6.1.M M_EMPR'!I31</f>
        <v>4498.7501833333345</v>
      </c>
      <c r="J31" s="153">
        <f>+'4.5.1.M L_EMPR'!J31+'4.6.1.M M_EMPR'!J31</f>
        <v>107.89100000000001</v>
      </c>
      <c r="K31" s="153">
        <f>+'4.4.1.M LDI_EMPR'!J31+'4.5.1.M L_EMPR'!K31+'4.6.1.M M_EMPR'!K31</f>
        <v>0</v>
      </c>
      <c r="L31" s="153">
        <f>+'4.4.1.M LDI_EMPR'!K31+'4.5.1.M L_EMPR'!L31+'4.6.1.M M_EMPR'!L31</f>
        <v>19236.226366666666</v>
      </c>
      <c r="M31" s="153">
        <f>+'4.4.1.M LDI_EMPR'!L31+'4.5.1.M L_EMPR'!M31+'4.6.1.M M_EMPR'!M31</f>
        <v>1064.820383333333</v>
      </c>
      <c r="N31" s="153"/>
      <c r="O31" s="153"/>
      <c r="P31" s="153">
        <f>+'4.4.1.M LDI_EMPR'!O31+'4.5.1.M L_EMPR'!P31+'4.6.1.M M_EMPR'!P31</f>
        <v>21025.525583333339</v>
      </c>
      <c r="Q31" s="315">
        <f t="shared" si="0"/>
        <v>2238025.0818666662</v>
      </c>
      <c r="R31" s="316"/>
    </row>
    <row r="32" spans="2:18" ht="12.75" x14ac:dyDescent="0.2">
      <c r="B32" s="304"/>
      <c r="C32" s="308" t="s">
        <v>3</v>
      </c>
      <c r="D32" s="154">
        <f>+'4.4.1.M LDI_EMPR'!D32+'4.5.1.M L_EMPR'!D32+'4.6.1.M M_EMPR'!D32</f>
        <v>690927.85025000002</v>
      </c>
      <c r="E32" s="155">
        <f>+'4.4.1.M LDI_EMPR'!E32+'4.5.1.M L_EMPR'!E32+'4.6.1.M M_EMPR'!E32</f>
        <v>425101.58876666654</v>
      </c>
      <c r="F32" s="155">
        <f>+'4.4.1.M LDI_EMPR'!F32+'4.5.1.M L_EMPR'!F32+'4.6.1.M M_EMPR'!F32</f>
        <v>828683.53386666707</v>
      </c>
      <c r="G32" s="155">
        <f>+'4.4.1.M LDI_EMPR'!G32+'4.5.1.M L_EMPR'!G32+'4.6.1.M M_EMPR'!G32</f>
        <v>11118.826416666669</v>
      </c>
      <c r="H32" s="155">
        <f>+'4.4.1.M LDI_EMPR'!H32+'4.5.1.M L_EMPR'!H32+'4.6.1.M M_EMPR'!H32</f>
        <v>148.26828333333339</v>
      </c>
      <c r="I32" s="155">
        <f>+'4.4.1.M LDI_EMPR'!I32+'4.5.1.M L_EMPR'!I32+'4.6.1.M M_EMPR'!I32</f>
        <v>4210.2357999999986</v>
      </c>
      <c r="J32" s="155">
        <f>+'4.5.1.M L_EMPR'!J32+'4.6.1.M M_EMPR'!J32</f>
        <v>89.506</v>
      </c>
      <c r="K32" s="155">
        <f>+'4.4.1.M LDI_EMPR'!J32+'4.5.1.M L_EMPR'!K32+'4.6.1.M M_EMPR'!K32</f>
        <v>0</v>
      </c>
      <c r="L32" s="155">
        <f>+'4.4.1.M LDI_EMPR'!K32+'4.5.1.M L_EMPR'!L32+'4.6.1.M M_EMPR'!L32</f>
        <v>17831.660000000003</v>
      </c>
      <c r="M32" s="155">
        <f>+'4.4.1.M LDI_EMPR'!L32+'4.5.1.M L_EMPR'!M32+'4.6.1.M M_EMPR'!M32</f>
        <v>994.80936666666651</v>
      </c>
      <c r="N32" s="155"/>
      <c r="O32" s="155"/>
      <c r="P32" s="155">
        <f>+'4.4.1.M LDI_EMPR'!O32+'4.5.1.M L_EMPR'!P32+'4.6.1.M M_EMPR'!P32</f>
        <v>18762.811699999984</v>
      </c>
      <c r="Q32" s="313">
        <f t="shared" si="0"/>
        <v>1997869.09045</v>
      </c>
      <c r="R32" s="316"/>
    </row>
    <row r="33" spans="2:18" ht="12.75" x14ac:dyDescent="0.2">
      <c r="B33" s="304"/>
      <c r="C33" s="308" t="s">
        <v>4</v>
      </c>
      <c r="D33" s="154">
        <f>+'4.4.1.M LDI_EMPR'!D33+'4.5.1.M L_EMPR'!D33+'4.6.1.M M_EMPR'!D33</f>
        <v>817324.33508333424</v>
      </c>
      <c r="E33" s="155">
        <f>+'4.4.1.M LDI_EMPR'!E33+'4.5.1.M L_EMPR'!E33+'4.6.1.M M_EMPR'!E33</f>
        <v>498474.58376666653</v>
      </c>
      <c r="F33" s="155">
        <f>+'4.4.1.M LDI_EMPR'!F33+'4.5.1.M L_EMPR'!F33+'4.6.1.M M_EMPR'!F33</f>
        <v>982881.07364999945</v>
      </c>
      <c r="G33" s="155">
        <f>+'4.4.1.M LDI_EMPR'!G33+'4.5.1.M L_EMPR'!G33+'4.6.1.M M_EMPR'!G33</f>
        <v>12880.65545</v>
      </c>
      <c r="H33" s="155">
        <f>+'4.4.1.M LDI_EMPR'!H33+'4.5.1.M L_EMPR'!H33+'4.6.1.M M_EMPR'!H33</f>
        <v>140.83428333333333</v>
      </c>
      <c r="I33" s="155">
        <f>+'4.4.1.M LDI_EMPR'!I33+'4.5.1.M L_EMPR'!I33+'4.6.1.M M_EMPR'!I33</f>
        <v>5024.6971333333313</v>
      </c>
      <c r="J33" s="155">
        <f>+'4.5.1.M L_EMPR'!J33+'4.6.1.M M_EMPR'!J33</f>
        <v>94.093999999999994</v>
      </c>
      <c r="K33" s="155">
        <f>+'4.4.1.M LDI_EMPR'!J33+'4.5.1.M L_EMPR'!K33+'4.6.1.M M_EMPR'!K33</f>
        <v>0</v>
      </c>
      <c r="L33" s="155">
        <f>+'4.4.1.M LDI_EMPR'!K33+'4.5.1.M L_EMPR'!L33+'4.6.1.M M_EMPR'!L33</f>
        <v>21828.806966666663</v>
      </c>
      <c r="M33" s="155">
        <f>+'4.4.1.M LDI_EMPR'!L33+'4.5.1.M L_EMPR'!M33+'4.6.1.M M_EMPR'!M33</f>
        <v>1212.4685499999998</v>
      </c>
      <c r="N33" s="155"/>
      <c r="O33" s="155"/>
      <c r="P33" s="155">
        <f>+'4.4.1.M LDI_EMPR'!O33+'4.5.1.M L_EMPR'!P33+'4.6.1.M M_EMPR'!P33</f>
        <v>22253.814350000008</v>
      </c>
      <c r="Q33" s="313">
        <f t="shared" si="0"/>
        <v>2362115.3632333335</v>
      </c>
      <c r="R33" s="316"/>
    </row>
    <row r="34" spans="2:18" ht="12.75" x14ac:dyDescent="0.2">
      <c r="B34" s="304"/>
      <c r="C34" s="308" t="s">
        <v>5</v>
      </c>
      <c r="D34" s="154">
        <f>+'4.4.1.M LDI_EMPR'!D34+'4.5.1.M L_EMPR'!D34+'4.6.1.M M_EMPR'!D34</f>
        <v>751977.65396666655</v>
      </c>
      <c r="E34" s="155">
        <f>+'4.4.1.M LDI_EMPR'!E34+'4.5.1.M L_EMPR'!E34+'4.6.1.M M_EMPR'!E34</f>
        <v>469283.80291666661</v>
      </c>
      <c r="F34" s="155">
        <f>+'4.4.1.M LDI_EMPR'!F34+'4.5.1.M L_EMPR'!F34+'4.6.1.M M_EMPR'!F34</f>
        <v>919221.63379999949</v>
      </c>
      <c r="G34" s="155">
        <f>+'4.4.1.M LDI_EMPR'!G34+'4.5.1.M L_EMPR'!G34+'4.6.1.M M_EMPR'!G34</f>
        <v>12161.251716666666</v>
      </c>
      <c r="H34" s="155">
        <f>+'4.4.1.M LDI_EMPR'!H34+'4.5.1.M L_EMPR'!H34+'4.6.1.M M_EMPR'!H34</f>
        <v>312.81890000000004</v>
      </c>
      <c r="I34" s="155">
        <f>+'4.4.1.M LDI_EMPR'!I34+'4.5.1.M L_EMPR'!I34+'4.6.1.M M_EMPR'!I34</f>
        <v>4474.1913166666654</v>
      </c>
      <c r="J34" s="155">
        <f>+'4.5.1.M L_EMPR'!J34+'4.6.1.M M_EMPR'!J34</f>
        <v>87.24199999999999</v>
      </c>
      <c r="K34" s="155">
        <f>+'4.4.1.M LDI_EMPR'!J34+'4.5.1.M L_EMPR'!K34+'4.6.1.M M_EMPR'!K34</f>
        <v>0</v>
      </c>
      <c r="L34" s="155">
        <f>+'4.4.1.M LDI_EMPR'!K34+'4.5.1.M L_EMPR'!L34+'4.6.1.M M_EMPR'!L34</f>
        <v>21013.440483333339</v>
      </c>
      <c r="M34" s="155">
        <f>+'4.4.1.M LDI_EMPR'!L34+'4.5.1.M L_EMPR'!M34+'4.6.1.M M_EMPR'!M34</f>
        <v>1172.7906166666662</v>
      </c>
      <c r="N34" s="155"/>
      <c r="O34" s="155"/>
      <c r="P34" s="155">
        <f>+'4.4.1.M LDI_EMPR'!O34+'4.5.1.M L_EMPR'!P34+'4.6.1.M M_EMPR'!P34</f>
        <v>21470.139533333335</v>
      </c>
      <c r="Q34" s="313">
        <f t="shared" si="0"/>
        <v>2201174.9652499999</v>
      </c>
      <c r="R34" s="316"/>
    </row>
    <row r="35" spans="2:18" ht="12.75" x14ac:dyDescent="0.2">
      <c r="B35" s="304"/>
      <c r="C35" s="308" t="s">
        <v>6</v>
      </c>
      <c r="D35" s="154">
        <f>+'4.4.1.M LDI_EMPR'!D35+'4.5.1.M L_EMPR'!D35+'4.6.1.M M_EMPR'!D35</f>
        <v>730076.22773333313</v>
      </c>
      <c r="E35" s="155">
        <f>+'4.4.1.M LDI_EMPR'!E35+'4.5.1.M L_EMPR'!E35+'4.6.1.M M_EMPR'!E35</f>
        <v>461153.06366666663</v>
      </c>
      <c r="F35" s="155">
        <f>+'4.4.1.M LDI_EMPR'!F35+'4.5.1.M L_EMPR'!F35+'4.6.1.M M_EMPR'!F35</f>
        <v>889757.90530000022</v>
      </c>
      <c r="G35" s="155">
        <f>+'4.4.1.M LDI_EMPR'!G35+'4.5.1.M L_EMPR'!G35+'4.6.1.M M_EMPR'!G35</f>
        <v>12277.031016666666</v>
      </c>
      <c r="H35" s="155">
        <f>+'4.4.1.M LDI_EMPR'!H35+'4.5.1.M L_EMPR'!H35+'4.6.1.M M_EMPR'!H35</f>
        <v>313.14044999999987</v>
      </c>
      <c r="I35" s="155">
        <f>+'4.4.1.M LDI_EMPR'!I35+'4.5.1.M L_EMPR'!I35+'4.6.1.M M_EMPR'!I35</f>
        <v>4393.4056499999988</v>
      </c>
      <c r="J35" s="155">
        <f>+'4.5.1.M L_EMPR'!J35+'4.6.1.M M_EMPR'!J35</f>
        <v>78.803000000000011</v>
      </c>
      <c r="K35" s="155">
        <f>+'4.4.1.M LDI_EMPR'!J35+'4.5.1.M L_EMPR'!K35+'4.6.1.M M_EMPR'!K35</f>
        <v>0</v>
      </c>
      <c r="L35" s="155">
        <f>+'4.4.1.M LDI_EMPR'!K35+'4.5.1.M L_EMPR'!L35+'4.6.1.M M_EMPR'!L35</f>
        <v>21230.030816666665</v>
      </c>
      <c r="M35" s="155">
        <f>+'4.4.1.M LDI_EMPR'!L35+'4.5.1.M L_EMPR'!M35+'4.6.1.M M_EMPR'!M35</f>
        <v>1144.9482500000004</v>
      </c>
      <c r="N35" s="155"/>
      <c r="O35" s="155"/>
      <c r="P35" s="155">
        <f>+'4.4.1.M LDI_EMPR'!O35+'4.5.1.M L_EMPR'!P35+'4.6.1.M M_EMPR'!P35</f>
        <v>21950.318083333332</v>
      </c>
      <c r="Q35" s="313">
        <f t="shared" si="0"/>
        <v>2142374.8739666664</v>
      </c>
      <c r="R35" s="316"/>
    </row>
    <row r="36" spans="2:18" ht="12.75" x14ac:dyDescent="0.2">
      <c r="B36" s="304"/>
      <c r="C36" s="308" t="s">
        <v>7</v>
      </c>
      <c r="D36" s="154">
        <f>+'4.4.1.M LDI_EMPR'!D36+'4.5.1.M L_EMPR'!D36+'4.6.1.M M_EMPR'!D36</f>
        <v>716500.2382333331</v>
      </c>
      <c r="E36" s="155">
        <f>+'4.4.1.M LDI_EMPR'!E36+'4.5.1.M L_EMPR'!E36+'4.6.1.M M_EMPR'!E36</f>
        <v>449618.50563333335</v>
      </c>
      <c r="F36" s="155">
        <f>+'4.4.1.M LDI_EMPR'!F36+'4.5.1.M L_EMPR'!F36+'4.6.1.M M_EMPR'!F36</f>
        <v>881435.47936666664</v>
      </c>
      <c r="G36" s="155">
        <f>+'4.4.1.M LDI_EMPR'!G36+'4.5.1.M L_EMPR'!G36+'4.6.1.M M_EMPR'!G36</f>
        <v>12249.424566666665</v>
      </c>
      <c r="H36" s="155">
        <f>+'4.4.1.M LDI_EMPR'!H36+'4.5.1.M L_EMPR'!H36+'4.6.1.M M_EMPR'!H36</f>
        <v>304.97233333333332</v>
      </c>
      <c r="I36" s="155">
        <f>+'4.4.1.M LDI_EMPR'!I36+'4.5.1.M L_EMPR'!I36+'4.6.1.M M_EMPR'!I36</f>
        <v>3391.4194166666648</v>
      </c>
      <c r="J36" s="155">
        <f>+'4.5.1.M L_EMPR'!J36+'4.6.1.M M_EMPR'!J36</f>
        <v>71.918000000000006</v>
      </c>
      <c r="K36" s="155">
        <f>+'4.4.1.M LDI_EMPR'!J36+'4.5.1.M L_EMPR'!K36+'4.6.1.M M_EMPR'!K36</f>
        <v>0</v>
      </c>
      <c r="L36" s="155">
        <f>+'4.4.1.M LDI_EMPR'!K36+'4.5.1.M L_EMPR'!L36+'4.6.1.M M_EMPR'!L36</f>
        <v>21384.624666666663</v>
      </c>
      <c r="M36" s="155">
        <f>+'4.4.1.M LDI_EMPR'!L36+'4.5.1.M L_EMPR'!M36+'4.6.1.M M_EMPR'!M36</f>
        <v>1163.7958500000002</v>
      </c>
      <c r="N36" s="155"/>
      <c r="O36" s="155"/>
      <c r="P36" s="155">
        <f>+'4.4.1.M LDI_EMPR'!O36+'4.5.1.M L_EMPR'!P36+'4.6.1.M M_EMPR'!P36</f>
        <v>22381.469249999995</v>
      </c>
      <c r="Q36" s="313">
        <f t="shared" si="0"/>
        <v>2108501.8473166665</v>
      </c>
      <c r="R36" s="316"/>
    </row>
    <row r="37" spans="2:18" ht="12.75" x14ac:dyDescent="0.2">
      <c r="B37" s="304"/>
      <c r="C37" s="308" t="s">
        <v>8</v>
      </c>
      <c r="D37" s="154">
        <f>+'4.4.1.M LDI_EMPR'!D37+'4.5.1.M L_EMPR'!D37+'4.6.1.M M_EMPR'!D37</f>
        <v>742467.09918333334</v>
      </c>
      <c r="E37" s="155">
        <f>+'4.4.1.M LDI_EMPR'!E37+'4.5.1.M L_EMPR'!E37+'4.6.1.M M_EMPR'!E37</f>
        <v>467050.77403333335</v>
      </c>
      <c r="F37" s="155">
        <f>+'4.4.1.M LDI_EMPR'!F37+'4.5.1.M L_EMPR'!F37+'4.6.1.M M_EMPR'!F37</f>
        <v>922547.59591666644</v>
      </c>
      <c r="G37" s="155">
        <f>+'4.4.1.M LDI_EMPR'!G37+'4.5.1.M L_EMPR'!G37+'4.6.1.M M_EMPR'!G37</f>
        <v>13050.617233333334</v>
      </c>
      <c r="H37" s="155">
        <f>+'4.4.1.M LDI_EMPR'!H37+'4.5.1.M L_EMPR'!H37+'4.6.1.M M_EMPR'!H37</f>
        <v>286.99649999999997</v>
      </c>
      <c r="I37" s="155">
        <f>+'4.4.1.M LDI_EMPR'!I37+'4.5.1.M L_EMPR'!I37+'4.6.1.M M_EMPR'!I37</f>
        <v>4745.6152333333321</v>
      </c>
      <c r="J37" s="155">
        <f>+'4.5.1.M L_EMPR'!J37+'4.6.1.M M_EMPR'!J37</f>
        <v>72.861999999999995</v>
      </c>
      <c r="K37" s="155">
        <f>+'4.4.1.M LDI_EMPR'!J37+'4.5.1.M L_EMPR'!K37+'4.6.1.M M_EMPR'!K37</f>
        <v>137.13388333333333</v>
      </c>
      <c r="L37" s="155">
        <f>+'4.4.1.M LDI_EMPR'!K37+'4.5.1.M L_EMPR'!L37+'4.6.1.M M_EMPR'!L37</f>
        <v>21599.072333333334</v>
      </c>
      <c r="M37" s="155">
        <f>+'4.4.1.M LDI_EMPR'!L37+'4.5.1.M L_EMPR'!M37+'4.6.1.M M_EMPR'!M37</f>
        <v>1226.7277000000006</v>
      </c>
      <c r="N37" s="155"/>
      <c r="O37" s="155"/>
      <c r="P37" s="155">
        <f>+'4.4.1.M LDI_EMPR'!O37+'4.5.1.M L_EMPR'!P37+'4.6.1.M M_EMPR'!P37</f>
        <v>27503.058550000002</v>
      </c>
      <c r="Q37" s="313">
        <f t="shared" si="0"/>
        <v>2200687.5525666671</v>
      </c>
      <c r="R37" s="316"/>
    </row>
    <row r="38" spans="2:18" ht="12.75" x14ac:dyDescent="0.2">
      <c r="B38" s="304"/>
      <c r="C38" s="308" t="s">
        <v>9</v>
      </c>
      <c r="D38" s="154">
        <f>+'4.4.1.M LDI_EMPR'!D38+'4.5.1.M L_EMPR'!D38+'4.6.1.M M_EMPR'!D38</f>
        <v>758381.31223333359</v>
      </c>
      <c r="E38" s="155">
        <f>+'4.4.1.M LDI_EMPR'!E38+'4.5.1.M L_EMPR'!E38+'4.6.1.M M_EMPR'!E38</f>
        <v>449146.55119999999</v>
      </c>
      <c r="F38" s="155">
        <f>+'4.4.1.M LDI_EMPR'!F38+'4.5.1.M L_EMPR'!F38+'4.6.1.M M_EMPR'!F38</f>
        <v>976696.29611666594</v>
      </c>
      <c r="G38" s="155">
        <f>+'4.4.1.M LDI_EMPR'!G38+'4.5.1.M L_EMPR'!G38+'4.6.1.M M_EMPR'!G38</f>
        <v>14151.618316666671</v>
      </c>
      <c r="H38" s="155">
        <f>+'4.4.1.M LDI_EMPR'!H38+'4.5.1.M L_EMPR'!H38+'4.6.1.M M_EMPR'!H38</f>
        <v>241.26089999999999</v>
      </c>
      <c r="I38" s="155">
        <f>+'4.4.1.M LDI_EMPR'!I38+'4.5.1.M L_EMPR'!I38+'4.6.1.M M_EMPR'!I38</f>
        <v>4736.7006333333356</v>
      </c>
      <c r="J38" s="155">
        <f>+'4.5.1.M L_EMPR'!J38+'4.6.1.M M_EMPR'!J38</f>
        <v>66.004999999999995</v>
      </c>
      <c r="K38" s="155">
        <f>+'4.4.1.M LDI_EMPR'!J38+'4.5.1.M L_EMPR'!K38+'4.6.1.M M_EMPR'!K38</f>
        <v>179.09008333333338</v>
      </c>
      <c r="L38" s="155">
        <f>+'4.4.1.M LDI_EMPR'!K38+'4.5.1.M L_EMPR'!L38+'4.6.1.M M_EMPR'!L38</f>
        <v>21813.222950000003</v>
      </c>
      <c r="M38" s="155">
        <f>+'4.4.1.M LDI_EMPR'!L38+'4.5.1.M L_EMPR'!M38+'4.6.1.M M_EMPR'!M38</f>
        <v>1298.0612833333334</v>
      </c>
      <c r="N38" s="155"/>
      <c r="O38" s="155"/>
      <c r="P38" s="155">
        <f>+'4.4.1.M LDI_EMPR'!O38+'4.5.1.M L_EMPR'!P38+'4.6.1.M M_EMPR'!P38</f>
        <v>39343.48035000002</v>
      </c>
      <c r="Q38" s="313">
        <f t="shared" si="0"/>
        <v>2266053.5990666659</v>
      </c>
      <c r="R38" s="316"/>
    </row>
    <row r="39" spans="2:18" ht="12.75" x14ac:dyDescent="0.2">
      <c r="B39" s="304"/>
      <c r="C39" s="308" t="s">
        <v>10</v>
      </c>
      <c r="D39" s="154">
        <f>+'4.4.1.M LDI_EMPR'!D39+'4.5.1.M L_EMPR'!D39+'4.6.1.M M_EMPR'!D39</f>
        <v>745656.45318333327</v>
      </c>
      <c r="E39" s="155">
        <f>+'4.4.1.M LDI_EMPR'!E39+'4.5.1.M L_EMPR'!E39+'4.6.1.M M_EMPR'!E39</f>
        <v>427078.15248333337</v>
      </c>
      <c r="F39" s="155">
        <f>+'4.4.1.M LDI_EMPR'!F39+'4.5.1.M L_EMPR'!F39+'4.6.1.M M_EMPR'!F39</f>
        <v>967552.86398333265</v>
      </c>
      <c r="G39" s="155">
        <f>+'4.4.1.M LDI_EMPR'!G39+'4.5.1.M L_EMPR'!G39+'4.6.1.M M_EMPR'!G39</f>
        <v>13987.015516666666</v>
      </c>
      <c r="H39" s="155">
        <f>+'4.4.1.M LDI_EMPR'!H39+'4.5.1.M L_EMPR'!H39+'4.6.1.M M_EMPR'!H39</f>
        <v>214.98836666666671</v>
      </c>
      <c r="I39" s="155">
        <f>+'4.4.1.M LDI_EMPR'!I39+'4.5.1.M L_EMPR'!I39+'4.6.1.M M_EMPR'!I39</f>
        <v>4668.6202999999996</v>
      </c>
      <c r="J39" s="155">
        <f>+'4.5.1.M L_EMPR'!J39+'4.6.1.M M_EMPR'!J39</f>
        <v>58.515000000000001</v>
      </c>
      <c r="K39" s="155">
        <f>+'4.4.1.M LDI_EMPR'!J39+'4.5.1.M L_EMPR'!K39+'4.6.1.M M_EMPR'!K39</f>
        <v>206.40308333333331</v>
      </c>
      <c r="L39" s="155">
        <f>+'4.4.1.M LDI_EMPR'!K39+'4.5.1.M L_EMPR'!L39+'4.6.1.M M_EMPR'!L39</f>
        <v>22026.917099999999</v>
      </c>
      <c r="M39" s="155">
        <f>+'4.4.1.M LDI_EMPR'!L39+'4.5.1.M L_EMPR'!M39+'4.6.1.M M_EMPR'!M39</f>
        <v>1292.273183333333</v>
      </c>
      <c r="N39" s="155"/>
      <c r="O39" s="155"/>
      <c r="P39" s="155">
        <f>+'4.4.1.M LDI_EMPR'!O39+'4.5.1.M L_EMPR'!P39+'4.6.1.M M_EMPR'!P39</f>
        <v>47497.079416666675</v>
      </c>
      <c r="Q39" s="313">
        <f t="shared" si="0"/>
        <v>2230239.2816166664</v>
      </c>
      <c r="R39" s="316"/>
    </row>
    <row r="40" spans="2:18" ht="12.75" x14ac:dyDescent="0.2">
      <c r="B40" s="306"/>
      <c r="C40" s="308" t="s">
        <v>11</v>
      </c>
      <c r="D40" s="154">
        <f>+'4.4.1.M LDI_EMPR'!D40+'4.5.1.M L_EMPR'!D40+'4.6.1.M M_EMPR'!D40</f>
        <v>781557.01153333322</v>
      </c>
      <c r="E40" s="155">
        <f>+'4.4.1.M LDI_EMPR'!E40+'4.5.1.M L_EMPR'!E40+'4.6.1.M M_EMPR'!E40</f>
        <v>428538.70610000007</v>
      </c>
      <c r="F40" s="155">
        <f>+'4.4.1.M LDI_EMPR'!F40+'4.5.1.M L_EMPR'!F40+'4.6.1.M M_EMPR'!F40</f>
        <v>1000758.4567666663</v>
      </c>
      <c r="G40" s="155">
        <f>+'4.4.1.M LDI_EMPR'!G40+'4.5.1.M L_EMPR'!G40+'4.6.1.M M_EMPR'!G40</f>
        <v>14141.431616666667</v>
      </c>
      <c r="H40" s="155">
        <f>+'4.4.1.M LDI_EMPR'!H40+'4.5.1.M L_EMPR'!H40+'4.6.1.M M_EMPR'!H40</f>
        <v>193.49451666666664</v>
      </c>
      <c r="I40" s="155">
        <f>+'4.4.1.M LDI_EMPR'!I40+'4.5.1.M L_EMPR'!I40+'4.6.1.M M_EMPR'!I40</f>
        <v>4694.4646000000002</v>
      </c>
      <c r="J40" s="155">
        <f>+'4.5.1.M L_EMPR'!J40+'4.6.1.M M_EMPR'!J40</f>
        <v>0</v>
      </c>
      <c r="K40" s="155">
        <f>+'4.4.1.M LDI_EMPR'!J40+'4.5.1.M L_EMPR'!K40+'4.6.1.M M_EMPR'!K40</f>
        <v>242.11288333333331</v>
      </c>
      <c r="L40" s="155">
        <f>+'4.4.1.M LDI_EMPR'!K40+'4.5.1.M L_EMPR'!L40+'4.6.1.M M_EMPR'!L40</f>
        <v>21815.694633333333</v>
      </c>
      <c r="M40" s="155">
        <f>+'4.4.1.M LDI_EMPR'!L40+'4.5.1.M L_EMPR'!M40+'4.6.1.M M_EMPR'!M40</f>
        <v>1335.9682000000003</v>
      </c>
      <c r="N40" s="155"/>
      <c r="O40" s="155"/>
      <c r="P40" s="155">
        <f>+'4.4.1.M LDI_EMPR'!O40+'4.5.1.M L_EMPR'!P40+'4.6.1.M M_EMPR'!P40</f>
        <v>55007.351983333341</v>
      </c>
      <c r="Q40" s="313">
        <f t="shared" si="0"/>
        <v>2308284.6928333328</v>
      </c>
      <c r="R40" s="316"/>
    </row>
    <row r="41" spans="2:18" ht="12.75" x14ac:dyDescent="0.2">
      <c r="B41" s="304"/>
      <c r="C41" s="308" t="s">
        <v>12</v>
      </c>
      <c r="D41" s="154">
        <f>+'4.4.1.M LDI_EMPR'!D41+'4.5.1.M L_EMPR'!D41+'4.6.1.M M_EMPR'!D41</f>
        <v>787854.08560000011</v>
      </c>
      <c r="E41" s="155">
        <f>+'4.4.1.M LDI_EMPR'!E41+'4.5.1.M L_EMPR'!E41+'4.6.1.M M_EMPR'!E41</f>
        <v>409918.47838333331</v>
      </c>
      <c r="F41" s="155">
        <f>+'4.4.1.M LDI_EMPR'!F41+'4.5.1.M L_EMPR'!F41+'4.6.1.M M_EMPR'!F41</f>
        <v>993442.31116666668</v>
      </c>
      <c r="G41" s="155">
        <f>+'4.4.1.M LDI_EMPR'!G41+'4.5.1.M L_EMPR'!G41+'4.6.1.M M_EMPR'!G41</f>
        <v>14029.827399999998</v>
      </c>
      <c r="H41" s="155">
        <f>+'4.4.1.M LDI_EMPR'!H41+'4.5.1.M L_EMPR'!H41+'4.6.1.M M_EMPR'!H41</f>
        <v>193.49451666666667</v>
      </c>
      <c r="I41" s="155">
        <f>+'4.4.1.M LDI_EMPR'!I41+'4.5.1.M L_EMPR'!I41+'4.6.1.M M_EMPR'!I41</f>
        <v>4654.9307833333314</v>
      </c>
      <c r="J41" s="155">
        <f>+'4.5.1.M L_EMPR'!J41+'4.6.1.M M_EMPR'!J41</f>
        <v>0</v>
      </c>
      <c r="K41" s="155">
        <f>+'4.4.1.M LDI_EMPR'!J41+'4.5.1.M L_EMPR'!K41+'4.6.1.M M_EMPR'!K41</f>
        <v>74.966016666666675</v>
      </c>
      <c r="L41" s="155">
        <f>+'4.4.1.M LDI_EMPR'!K41+'4.5.1.M L_EMPR'!L41+'4.6.1.M M_EMPR'!L41</f>
        <v>22250.466033333341</v>
      </c>
      <c r="M41" s="155">
        <f>+'4.4.1.M LDI_EMPR'!L41+'4.5.1.M L_EMPR'!M41+'4.6.1.M M_EMPR'!M41</f>
        <v>1284.1396999999999</v>
      </c>
      <c r="N41" s="155"/>
      <c r="O41" s="155"/>
      <c r="P41" s="155">
        <f>+'4.4.1.M LDI_EMPR'!O41+'4.5.1.M L_EMPR'!P41+'4.6.1.M M_EMPR'!P41</f>
        <v>63294.931666666656</v>
      </c>
      <c r="Q41" s="313">
        <f t="shared" si="0"/>
        <v>2296997.6312666661</v>
      </c>
      <c r="R41" s="316"/>
    </row>
    <row r="42" spans="2:18" ht="13.5" thickBot="1" x14ac:dyDescent="0.25">
      <c r="B42" s="309"/>
      <c r="C42" s="310" t="s">
        <v>13</v>
      </c>
      <c r="D42" s="156">
        <f>+'4.4.1.M LDI_EMPR'!D42+'4.5.1.M L_EMPR'!D42+'4.6.1.M M_EMPR'!D42</f>
        <v>817178.56376666669</v>
      </c>
      <c r="E42" s="157">
        <f>+'4.4.1.M LDI_EMPR'!E42+'4.5.1.M L_EMPR'!E42+'4.6.1.M M_EMPR'!E42</f>
        <v>433212.92403333331</v>
      </c>
      <c r="F42" s="157">
        <f>+'4.4.1.M LDI_EMPR'!F42+'4.5.1.M L_EMPR'!F42+'4.6.1.M M_EMPR'!F42</f>
        <v>1033295.2134666664</v>
      </c>
      <c r="G42" s="157">
        <f>+'4.4.1.M LDI_EMPR'!G42+'4.5.1.M L_EMPR'!G42+'4.6.1.M M_EMPR'!G42</f>
        <v>16247.098416666668</v>
      </c>
      <c r="H42" s="157">
        <f>+'4.4.1.M LDI_EMPR'!H42+'4.5.1.M L_EMPR'!H42+'4.6.1.M M_EMPR'!H42</f>
        <v>193.49451666666667</v>
      </c>
      <c r="I42" s="157">
        <f>+'4.4.1.M LDI_EMPR'!I42+'4.5.1.M L_EMPR'!I42+'4.6.1.M M_EMPR'!I42</f>
        <v>5016.3988833333324</v>
      </c>
      <c r="J42" s="157">
        <f>+'4.5.1.M L_EMPR'!J42+'4.6.1.M M_EMPR'!J42</f>
        <v>0</v>
      </c>
      <c r="K42" s="157">
        <f>+'4.4.1.M LDI_EMPR'!J42+'4.5.1.M L_EMPR'!K42+'4.6.1.M M_EMPR'!K42</f>
        <v>292.64323333333334</v>
      </c>
      <c r="L42" s="157">
        <f>+'4.4.1.M LDI_EMPR'!K42+'4.5.1.M L_EMPR'!L42+'4.6.1.M M_EMPR'!L42</f>
        <v>22688.539100000002</v>
      </c>
      <c r="M42" s="157">
        <f>+'4.4.1.M LDI_EMPR'!L42+'4.5.1.M L_EMPR'!M42+'4.6.1.M M_EMPR'!M42</f>
        <v>1305.4999999999998</v>
      </c>
      <c r="N42" s="157"/>
      <c r="O42" s="157"/>
      <c r="P42" s="157">
        <f>+'4.4.1.M LDI_EMPR'!O42+'4.5.1.M L_EMPR'!P42+'4.6.1.M M_EMPR'!P42</f>
        <v>78127.921066666633</v>
      </c>
      <c r="Q42" s="314">
        <f t="shared" si="0"/>
        <v>2407558.2964833328</v>
      </c>
      <c r="R42" s="316"/>
    </row>
    <row r="43" spans="2:18" ht="12.75" x14ac:dyDescent="0.2">
      <c r="B43" s="302">
        <v>2016</v>
      </c>
      <c r="C43" s="307" t="s">
        <v>2</v>
      </c>
      <c r="D43" s="152">
        <f>+'4.4.1.M LDI_EMPR'!D43+'4.5.1.M L_EMPR'!D43+'4.6.1.M M_EMPR'!D43</f>
        <v>779227.93838333338</v>
      </c>
      <c r="E43" s="153">
        <f>+'4.4.1.M LDI_EMPR'!E43+'4.5.1.M L_EMPR'!E43+'4.6.1.M M_EMPR'!E43</f>
        <v>425452.76166666672</v>
      </c>
      <c r="F43" s="153">
        <f>+'4.4.1.M LDI_EMPR'!F43+'4.5.1.M L_EMPR'!F43+'4.6.1.M M_EMPR'!F43</f>
        <v>991392.43588333298</v>
      </c>
      <c r="G43" s="153">
        <f>+'4.4.1.M LDI_EMPR'!G43+'4.5.1.M L_EMPR'!G43+'4.6.1.M M_EMPR'!G43</f>
        <v>16760.192400000004</v>
      </c>
      <c r="H43" s="153">
        <f>+'4.4.1.M LDI_EMPR'!H43+'4.5.1.M L_EMPR'!H43+'4.6.1.M M_EMPR'!H43</f>
        <v>148.96381666666667</v>
      </c>
      <c r="I43" s="153">
        <f>+'4.4.1.M LDI_EMPR'!I43+'4.5.1.M L_EMPR'!I43+'4.6.1.M M_EMPR'!I43</f>
        <v>4697.1124499999987</v>
      </c>
      <c r="J43" s="153">
        <f>+'4.5.1.M L_EMPR'!J43+'4.6.1.M M_EMPR'!J43</f>
        <v>0</v>
      </c>
      <c r="K43" s="153">
        <f>+'4.4.1.M LDI_EMPR'!J43+'4.5.1.M L_EMPR'!K43+'4.6.1.M M_EMPR'!K43</f>
        <v>302.22308333333331</v>
      </c>
      <c r="L43" s="153">
        <f>+'4.4.1.M LDI_EMPR'!K43+'4.5.1.M L_EMPR'!L43+'4.6.1.M M_EMPR'!L43</f>
        <v>13662.398700000005</v>
      </c>
      <c r="M43" s="153">
        <f>+'4.4.1.M LDI_EMPR'!L43+'4.5.1.M L_EMPR'!M43+'4.6.1.M M_EMPR'!M43</f>
        <v>1238.8427000000001</v>
      </c>
      <c r="N43" s="153"/>
      <c r="O43" s="153"/>
      <c r="P43" s="153">
        <f>+'4.4.1.M LDI_EMPR'!O43+'4.5.1.M L_EMPR'!P43+'4.6.1.M M_EMPR'!P43</f>
        <v>149512.84746666672</v>
      </c>
      <c r="Q43" s="315">
        <f t="shared" si="0"/>
        <v>2382395.7165499991</v>
      </c>
      <c r="R43" s="316"/>
    </row>
    <row r="44" spans="2:18" ht="12.75" x14ac:dyDescent="0.2">
      <c r="B44" s="304"/>
      <c r="C44" s="308" t="s">
        <v>3</v>
      </c>
      <c r="D44" s="154">
        <f>+'4.4.1.M LDI_EMPR'!D44+'4.5.1.M L_EMPR'!D44+'4.6.1.M M_EMPR'!D44</f>
        <v>712864.49743333342</v>
      </c>
      <c r="E44" s="155">
        <f>+'4.4.1.M LDI_EMPR'!E44+'4.5.1.M L_EMPR'!E44+'4.6.1.M M_EMPR'!E44</f>
        <v>404472.24523333332</v>
      </c>
      <c r="F44" s="155">
        <f>+'4.4.1.M LDI_EMPR'!F44+'4.5.1.M L_EMPR'!F44+'4.6.1.M M_EMPR'!F44</f>
        <v>913196.20639999898</v>
      </c>
      <c r="G44" s="155">
        <f>+'4.4.1.M LDI_EMPR'!G44+'4.5.1.M L_EMPR'!G44+'4.6.1.M M_EMPR'!G44</f>
        <v>16475.94515</v>
      </c>
      <c r="H44" s="155">
        <f>+'4.4.1.M LDI_EMPR'!H44+'4.5.1.M L_EMPR'!H44+'4.6.1.M M_EMPR'!H44</f>
        <v>115.75493333333333</v>
      </c>
      <c r="I44" s="155">
        <f>+'4.4.1.M LDI_EMPR'!I44+'4.5.1.M L_EMPR'!I44+'4.6.1.M M_EMPR'!I44</f>
        <v>4555.9334833333323</v>
      </c>
      <c r="J44" s="155">
        <f>+'4.5.1.M L_EMPR'!J44+'4.6.1.M M_EMPR'!J44</f>
        <v>0</v>
      </c>
      <c r="K44" s="155">
        <f>+'4.4.1.M LDI_EMPR'!J44+'4.5.1.M L_EMPR'!K44+'4.6.1.M M_EMPR'!K44</f>
        <v>292.68626666666671</v>
      </c>
      <c r="L44" s="155">
        <f>+'4.4.1.M LDI_EMPR'!K44+'4.5.1.M L_EMPR'!L44+'4.6.1.M M_EMPR'!L44</f>
        <v>12623.391950000003</v>
      </c>
      <c r="M44" s="155">
        <f>+'4.4.1.M LDI_EMPR'!L44+'4.5.1.M L_EMPR'!M44+'4.6.1.M M_EMPR'!M44</f>
        <v>1137.4407333333336</v>
      </c>
      <c r="N44" s="155"/>
      <c r="O44" s="155"/>
      <c r="P44" s="155">
        <f>+'4.4.1.M LDI_EMPR'!O44+'4.5.1.M L_EMPR'!P44+'4.6.1.M M_EMPR'!P44</f>
        <v>168886.5007</v>
      </c>
      <c r="Q44" s="313">
        <f t="shared" si="0"/>
        <v>2234620.602283333</v>
      </c>
      <c r="R44" s="316"/>
    </row>
    <row r="45" spans="2:18" ht="12.75" x14ac:dyDescent="0.2">
      <c r="B45" s="304"/>
      <c r="C45" s="308" t="s">
        <v>4</v>
      </c>
      <c r="D45" s="154">
        <f>+'4.4.1.M LDI_EMPR'!D45+'4.5.1.M L_EMPR'!D45+'4.6.1.M M_EMPR'!D45</f>
        <v>803754.66543333337</v>
      </c>
      <c r="E45" s="155">
        <f>+'4.4.1.M LDI_EMPR'!E45+'4.5.1.M L_EMPR'!E45+'4.6.1.M M_EMPR'!E45</f>
        <v>458024.30599999992</v>
      </c>
      <c r="F45" s="155">
        <f>+'4.4.1.M LDI_EMPR'!F45+'4.5.1.M L_EMPR'!F45+'4.6.1.M M_EMPR'!F45</f>
        <v>1025870.5102499999</v>
      </c>
      <c r="G45" s="155">
        <f>+'4.4.1.M LDI_EMPR'!G45+'4.5.1.M L_EMPR'!G45+'4.6.1.M M_EMPR'!G45</f>
        <v>18074.700683333329</v>
      </c>
      <c r="H45" s="155">
        <f>+'4.4.1.M LDI_EMPR'!H45+'4.5.1.M L_EMPR'!H45+'4.6.1.M M_EMPR'!H45</f>
        <v>108.4546</v>
      </c>
      <c r="I45" s="155">
        <f>+'4.4.1.M LDI_EMPR'!I45+'4.5.1.M L_EMPR'!I45+'4.6.1.M M_EMPR'!I45</f>
        <v>5221.929250000001</v>
      </c>
      <c r="J45" s="155">
        <f>+'4.5.1.M L_EMPR'!J45+'4.6.1.M M_EMPR'!J45</f>
        <v>0</v>
      </c>
      <c r="K45" s="155">
        <f>+'4.4.1.M LDI_EMPR'!J45+'4.5.1.M L_EMPR'!K45+'4.6.1.M M_EMPR'!K45</f>
        <v>320.38963333333334</v>
      </c>
      <c r="L45" s="155">
        <f>+'4.4.1.M LDI_EMPR'!K45+'4.5.1.M L_EMPR'!L45+'4.6.1.M M_EMPR'!L45</f>
        <v>14032.204616666662</v>
      </c>
      <c r="M45" s="155">
        <f>+'4.4.1.M LDI_EMPR'!L45+'4.5.1.M L_EMPR'!M45+'4.6.1.M M_EMPR'!M45</f>
        <v>1229.8052666666672</v>
      </c>
      <c r="N45" s="155"/>
      <c r="O45" s="155"/>
      <c r="P45" s="155">
        <f>+'4.4.1.M LDI_EMPR'!O45+'4.5.1.M L_EMPR'!P45+'4.6.1.M M_EMPR'!P45</f>
        <v>200240.87350000002</v>
      </c>
      <c r="Q45" s="313">
        <f t="shared" si="0"/>
        <v>2526877.8392333337</v>
      </c>
      <c r="R45" s="316"/>
    </row>
    <row r="46" spans="2:18" ht="12.75" x14ac:dyDescent="0.2">
      <c r="B46" s="306"/>
      <c r="C46" s="308" t="s">
        <v>5</v>
      </c>
      <c r="D46" s="154">
        <f>+'4.4.1.M LDI_EMPR'!D46+'4.5.1.M L_EMPR'!D46+'4.6.1.M M_EMPR'!D46</f>
        <v>786698.85643333348</v>
      </c>
      <c r="E46" s="155">
        <f>+'4.4.1.M LDI_EMPR'!E46+'4.5.1.M L_EMPR'!E46+'4.6.1.M M_EMPR'!E46</f>
        <v>452283.43254999997</v>
      </c>
      <c r="F46" s="155">
        <f>+'4.4.1.M LDI_EMPR'!F46+'4.5.1.M L_EMPR'!F46+'4.6.1.M M_EMPR'!F46</f>
        <v>970425.44493333332</v>
      </c>
      <c r="G46" s="155">
        <f>+'4.4.1.M LDI_EMPR'!G46+'4.5.1.M L_EMPR'!G46+'4.6.1.M M_EMPR'!G46</f>
        <v>17945.390683333331</v>
      </c>
      <c r="H46" s="155">
        <f>+'4.4.1.M LDI_EMPR'!H46+'4.5.1.M L_EMPR'!H46+'4.6.1.M M_EMPR'!H46</f>
        <v>102.23494999999998</v>
      </c>
      <c r="I46" s="155">
        <f>+'4.4.1.M LDI_EMPR'!I46+'4.5.1.M L_EMPR'!I46+'4.6.1.M M_EMPR'!I46</f>
        <v>5196.9671999999991</v>
      </c>
      <c r="J46" s="155">
        <f>+'4.5.1.M L_EMPR'!J46+'4.6.1.M M_EMPR'!J46</f>
        <v>0</v>
      </c>
      <c r="K46" s="155">
        <f>+'4.4.1.M LDI_EMPR'!J46+'4.5.1.M L_EMPR'!K46+'4.6.1.M M_EMPR'!K46</f>
        <v>328.37714999999997</v>
      </c>
      <c r="L46" s="155">
        <f>+'4.4.1.M LDI_EMPR'!K46+'4.5.1.M L_EMPR'!L46+'4.6.1.M M_EMPR'!L46</f>
        <v>21925.742800000004</v>
      </c>
      <c r="M46" s="155">
        <f>+'4.4.1.M LDI_EMPR'!L46+'4.5.1.M L_EMPR'!M46+'4.6.1.M M_EMPR'!M46</f>
        <v>1216.8140000000001</v>
      </c>
      <c r="N46" s="155"/>
      <c r="O46" s="155"/>
      <c r="P46" s="155">
        <f>+'4.4.1.M LDI_EMPR'!O46+'4.5.1.M L_EMPR'!P46+'4.6.1.M M_EMPR'!P46</f>
        <v>97085.213783333325</v>
      </c>
      <c r="Q46" s="313">
        <f t="shared" si="0"/>
        <v>2353208.4744833335</v>
      </c>
      <c r="R46" s="316"/>
    </row>
    <row r="47" spans="2:18" ht="12.75" x14ac:dyDescent="0.2">
      <c r="B47" s="304"/>
      <c r="C47" s="308" t="s">
        <v>6</v>
      </c>
      <c r="D47" s="154">
        <f>+'4.4.1.M LDI_EMPR'!D47+'4.5.1.M L_EMPR'!D47+'4.6.1.M M_EMPR'!D47</f>
        <v>804480.75034999987</v>
      </c>
      <c r="E47" s="155">
        <f>+'4.4.1.M LDI_EMPR'!E47+'4.5.1.M L_EMPR'!E47+'4.6.1.M M_EMPR'!E47</f>
        <v>460657.26329999982</v>
      </c>
      <c r="F47" s="155">
        <f>+'4.4.1.M LDI_EMPR'!F47+'4.5.1.M L_EMPR'!F47+'4.6.1.M M_EMPR'!F47</f>
        <v>981468.77605000045</v>
      </c>
      <c r="G47" s="155">
        <f>+'4.4.1.M LDI_EMPR'!G47+'4.5.1.M L_EMPR'!G47+'4.6.1.M M_EMPR'!G47</f>
        <v>18902.086016666668</v>
      </c>
      <c r="H47" s="155">
        <f>+'4.4.1.M LDI_EMPR'!H47+'4.5.1.M L_EMPR'!H47+'4.6.1.M M_EMPR'!H47</f>
        <v>98.923066666666671</v>
      </c>
      <c r="I47" s="155">
        <f>+'4.4.1.M LDI_EMPR'!I47+'4.5.1.M L_EMPR'!I47+'4.6.1.M M_EMPR'!I47</f>
        <v>4374.8437166666672</v>
      </c>
      <c r="J47" s="155">
        <f>+'4.5.1.M L_EMPR'!J47+'4.6.1.M M_EMPR'!J47</f>
        <v>0</v>
      </c>
      <c r="K47" s="155">
        <f>+'4.4.1.M LDI_EMPR'!J47+'4.5.1.M L_EMPR'!K47+'4.6.1.M M_EMPR'!K47</f>
        <v>312.84416666666669</v>
      </c>
      <c r="L47" s="155">
        <f>+'4.4.1.M LDI_EMPR'!K47+'4.5.1.M L_EMPR'!L47+'4.6.1.M M_EMPR'!L47</f>
        <v>22747.095350000011</v>
      </c>
      <c r="M47" s="155">
        <f>+'4.4.1.M LDI_EMPR'!L47+'4.5.1.M L_EMPR'!M47+'4.6.1.M M_EMPR'!M47</f>
        <v>1252.3526166666668</v>
      </c>
      <c r="N47" s="155"/>
      <c r="O47" s="155"/>
      <c r="P47" s="155">
        <f>+'4.4.1.M LDI_EMPR'!O47+'4.5.1.M L_EMPR'!P47+'4.6.1.M M_EMPR'!P47</f>
        <v>112395.54946666661</v>
      </c>
      <c r="Q47" s="313">
        <f t="shared" si="0"/>
        <v>2406690.4841000005</v>
      </c>
      <c r="R47" s="316"/>
    </row>
    <row r="48" spans="2:18" ht="12.75" x14ac:dyDescent="0.2">
      <c r="B48" s="304"/>
      <c r="C48" s="308" t="s">
        <v>7</v>
      </c>
      <c r="D48" s="154">
        <f>+'4.4.1.M LDI_EMPR'!D48+'4.5.1.M L_EMPR'!D48+'4.6.1.M M_EMPR'!D48</f>
        <v>762223.90693333314</v>
      </c>
      <c r="E48" s="155">
        <f>+'4.4.1.M LDI_EMPR'!E48+'4.5.1.M L_EMPR'!E48+'4.6.1.M M_EMPR'!E48</f>
        <v>441295.14450000011</v>
      </c>
      <c r="F48" s="155">
        <f>+'4.4.1.M LDI_EMPR'!F48+'4.5.1.M L_EMPR'!F48+'4.6.1.M M_EMPR'!F48</f>
        <v>927593.80813333357</v>
      </c>
      <c r="G48" s="155">
        <f>+'4.4.1.M LDI_EMPR'!G48+'4.5.1.M L_EMPR'!G48+'4.6.1.M M_EMPR'!G48</f>
        <v>18074.717766666665</v>
      </c>
      <c r="H48" s="155">
        <f>+'4.4.1.M LDI_EMPR'!H48+'4.5.1.M L_EMPR'!H48+'4.6.1.M M_EMPR'!H48</f>
        <v>88.286200000000008</v>
      </c>
      <c r="I48" s="155">
        <f>+'4.4.1.M LDI_EMPR'!I48+'4.5.1.M L_EMPR'!I48+'4.6.1.M M_EMPR'!I48</f>
        <v>5523.7749166666672</v>
      </c>
      <c r="J48" s="155">
        <f>+'4.5.1.M L_EMPR'!J48+'4.6.1.M M_EMPR'!J48</f>
        <v>0</v>
      </c>
      <c r="K48" s="155">
        <f>+'4.4.1.M LDI_EMPR'!J48+'4.5.1.M L_EMPR'!K48+'4.6.1.M M_EMPR'!K48</f>
        <v>311.34741666666667</v>
      </c>
      <c r="L48" s="155">
        <f>+'4.4.1.M LDI_EMPR'!K48+'4.5.1.M L_EMPR'!L48+'4.6.1.M M_EMPR'!L48</f>
        <v>22473.983433333338</v>
      </c>
      <c r="M48" s="155">
        <f>+'4.4.1.M LDI_EMPR'!L48+'4.5.1.M L_EMPR'!M48+'4.6.1.M M_EMPR'!M48</f>
        <v>1067.9890500000001</v>
      </c>
      <c r="N48" s="155"/>
      <c r="O48" s="155"/>
      <c r="P48" s="155">
        <f>+'4.4.1.M LDI_EMPR'!O48+'4.5.1.M L_EMPR'!P48+'4.6.1.M M_EMPR'!P48</f>
        <v>110659.40309999998</v>
      </c>
      <c r="Q48" s="313">
        <f t="shared" si="0"/>
        <v>2289312.3614499997</v>
      </c>
      <c r="R48" s="316"/>
    </row>
    <row r="49" spans="2:18" ht="12.75" x14ac:dyDescent="0.2">
      <c r="B49" s="304"/>
      <c r="C49" s="308" t="s">
        <v>8</v>
      </c>
      <c r="D49" s="154">
        <f>+'4.4.1.M LDI_EMPR'!D49+'4.5.1.M L_EMPR'!D49+'4.6.1.M M_EMPR'!D49</f>
        <v>783840.01729999995</v>
      </c>
      <c r="E49" s="155">
        <f>+'4.4.1.M LDI_EMPR'!E49+'4.5.1.M L_EMPR'!E49+'4.6.1.M M_EMPR'!E49</f>
        <v>459529.1307333333</v>
      </c>
      <c r="F49" s="155">
        <f>+'4.4.1.M LDI_EMPR'!F49+'4.5.1.M L_EMPR'!F49+'4.6.1.M M_EMPR'!F49</f>
        <v>945319.36928333389</v>
      </c>
      <c r="G49" s="155">
        <f>+'4.4.1.M LDI_EMPR'!G49+'4.5.1.M L_EMPR'!G49+'4.6.1.M M_EMPR'!G49</f>
        <v>18392.666716666667</v>
      </c>
      <c r="H49" s="155">
        <f>+'4.4.1.M LDI_EMPR'!H49+'4.5.1.M L_EMPR'!H49+'4.6.1.M M_EMPR'!H49</f>
        <v>113.64799999999998</v>
      </c>
      <c r="I49" s="155">
        <f>+'4.4.1.M LDI_EMPR'!I49+'4.5.1.M L_EMPR'!I49+'4.6.1.M M_EMPR'!I49</f>
        <v>6060.8372666666673</v>
      </c>
      <c r="J49" s="155">
        <f>+'4.5.1.M L_EMPR'!J49+'4.6.1.M M_EMPR'!J49</f>
        <v>0</v>
      </c>
      <c r="K49" s="155">
        <f>+'4.4.1.M LDI_EMPR'!J49+'4.5.1.M L_EMPR'!K49+'4.6.1.M M_EMPR'!K49</f>
        <v>331.31143333333335</v>
      </c>
      <c r="L49" s="155">
        <f>+'4.4.1.M LDI_EMPR'!K49+'4.5.1.M L_EMPR'!L49+'4.6.1.M M_EMPR'!L49</f>
        <v>24443.060966666664</v>
      </c>
      <c r="M49" s="155">
        <f>+'4.4.1.M LDI_EMPR'!L49+'4.5.1.M L_EMPR'!M49+'4.6.1.M M_EMPR'!M49</f>
        <v>1170.0261000000003</v>
      </c>
      <c r="N49" s="155"/>
      <c r="O49" s="155"/>
      <c r="P49" s="155">
        <f>+'4.4.1.M LDI_EMPR'!O49+'4.5.1.M L_EMPR'!P49+'4.6.1.M M_EMPR'!P49</f>
        <v>145855.37469999999</v>
      </c>
      <c r="Q49" s="313">
        <f t="shared" si="0"/>
        <v>2385055.4425000013</v>
      </c>
      <c r="R49" s="316"/>
    </row>
    <row r="50" spans="2:18" ht="12.75" x14ac:dyDescent="0.2">
      <c r="B50" s="306"/>
      <c r="C50" s="308" t="s">
        <v>9</v>
      </c>
      <c r="D50" s="154">
        <f>+'4.4.1.M LDI_EMPR'!D50+'4.5.1.M L_EMPR'!D50+'4.6.1.M M_EMPR'!D50</f>
        <v>806706.85349999997</v>
      </c>
      <c r="E50" s="155">
        <f>+'4.4.1.M LDI_EMPR'!E50+'4.5.1.M L_EMPR'!E50+'4.6.1.M M_EMPR'!E50</f>
        <v>484116.37099999998</v>
      </c>
      <c r="F50" s="155">
        <f>+'4.4.1.M LDI_EMPR'!F50+'4.5.1.M L_EMPR'!F50+'4.6.1.M M_EMPR'!F50</f>
        <v>977716.37353333307</v>
      </c>
      <c r="G50" s="155">
        <f>+'4.4.1.M LDI_EMPR'!G50+'4.5.1.M L_EMPR'!G50+'4.6.1.M M_EMPR'!G50</f>
        <v>18181.783233333335</v>
      </c>
      <c r="H50" s="155">
        <f>+'4.4.1.M LDI_EMPR'!H50+'4.5.1.M L_EMPR'!H50+'4.6.1.M M_EMPR'!H50</f>
        <v>199.02500000000003</v>
      </c>
      <c r="I50" s="155">
        <f>+'4.4.1.M LDI_EMPR'!I50+'4.5.1.M L_EMPR'!I50+'4.6.1.M M_EMPR'!I50</f>
        <v>6223.5486833333334</v>
      </c>
      <c r="J50" s="155">
        <f>+'4.5.1.M L_EMPR'!J50+'4.6.1.M M_EMPR'!J50</f>
        <v>0</v>
      </c>
      <c r="K50" s="155">
        <f>+'4.4.1.M LDI_EMPR'!J50+'4.5.1.M L_EMPR'!K50+'4.6.1.M M_EMPR'!K50</f>
        <v>332.10855000000004</v>
      </c>
      <c r="L50" s="155">
        <f>+'4.4.1.M LDI_EMPR'!K50+'4.5.1.M L_EMPR'!L50+'4.6.1.M M_EMPR'!L50</f>
        <v>25835.02638333333</v>
      </c>
      <c r="M50" s="155">
        <f>+'4.4.1.M LDI_EMPR'!L50+'4.5.1.M L_EMPR'!M50+'4.6.1.M M_EMPR'!M50</f>
        <v>1298.5318666666665</v>
      </c>
      <c r="N50" s="155"/>
      <c r="O50" s="155"/>
      <c r="P50" s="155">
        <f>+'4.4.1.M LDI_EMPR'!O50+'4.5.1.M L_EMPR'!P50+'4.6.1.M M_EMPR'!P50</f>
        <v>166087.73484999995</v>
      </c>
      <c r="Q50" s="313">
        <f t="shared" si="0"/>
        <v>2486697.3566000001</v>
      </c>
      <c r="R50" s="316"/>
    </row>
    <row r="51" spans="2:18" ht="12.75" x14ac:dyDescent="0.2">
      <c r="B51" s="304"/>
      <c r="C51" s="308" t="s">
        <v>10</v>
      </c>
      <c r="D51" s="154">
        <f>+'4.4.1.M LDI_EMPR'!D51+'4.5.1.M L_EMPR'!D51+'4.6.1.M M_EMPR'!D51</f>
        <v>768682.07125000004</v>
      </c>
      <c r="E51" s="155">
        <f>+'4.4.1.M LDI_EMPR'!E51+'4.5.1.M L_EMPR'!E51+'4.6.1.M M_EMPR'!E51</f>
        <v>477026.90619999997</v>
      </c>
      <c r="F51" s="155">
        <f>+'4.4.1.M LDI_EMPR'!F51+'4.5.1.M L_EMPR'!F51+'4.6.1.M M_EMPR'!F51</f>
        <v>937604.29004999995</v>
      </c>
      <c r="G51" s="155">
        <f>+'4.4.1.M LDI_EMPR'!G51+'4.5.1.M L_EMPR'!G51+'4.6.1.M M_EMPR'!G51</f>
        <v>17533.361466666669</v>
      </c>
      <c r="H51" s="155">
        <f>+'4.4.1.M LDI_EMPR'!H51+'4.5.1.M L_EMPR'!H51+'4.6.1.M M_EMPR'!H51</f>
        <v>177.80193333333332</v>
      </c>
      <c r="I51" s="155">
        <f>+'4.4.1.M LDI_EMPR'!I51+'4.5.1.M L_EMPR'!I51+'4.6.1.M M_EMPR'!I51</f>
        <v>6163.0239166666661</v>
      </c>
      <c r="J51" s="155">
        <f>+'4.5.1.M L_EMPR'!J51+'4.6.1.M M_EMPR'!J51</f>
        <v>0</v>
      </c>
      <c r="K51" s="155">
        <f>+'4.4.1.M LDI_EMPR'!J51+'4.5.1.M L_EMPR'!K51+'4.6.1.M M_EMPR'!K51</f>
        <v>314.66579999999993</v>
      </c>
      <c r="L51" s="155">
        <f>+'4.4.1.M LDI_EMPR'!K51+'4.5.1.M L_EMPR'!L51+'4.6.1.M M_EMPR'!L51</f>
        <v>25263.400300000008</v>
      </c>
      <c r="M51" s="155">
        <f>+'4.4.1.M LDI_EMPR'!L51+'4.5.1.M L_EMPR'!M51+'4.6.1.M M_EMPR'!M51</f>
        <v>1320.8800999999999</v>
      </c>
      <c r="N51" s="155"/>
      <c r="O51" s="155"/>
      <c r="P51" s="155">
        <f>+'4.4.1.M LDI_EMPR'!O51+'4.5.1.M L_EMPR'!P51+'4.6.1.M M_EMPR'!P51</f>
        <v>171326.87803333331</v>
      </c>
      <c r="Q51" s="313">
        <f t="shared" si="0"/>
        <v>2405413.2790500005</v>
      </c>
      <c r="R51" s="316"/>
    </row>
    <row r="52" spans="2:18" ht="12.75" x14ac:dyDescent="0.2">
      <c r="B52" s="304"/>
      <c r="C52" s="308" t="s">
        <v>11</v>
      </c>
      <c r="D52" s="154">
        <f>+'4.4.1.M LDI_EMPR'!D52+'4.5.1.M L_EMPR'!D52+'4.6.1.M M_EMPR'!D52</f>
        <v>778776.98670000001</v>
      </c>
      <c r="E52" s="155">
        <f>+'4.4.1.M LDI_EMPR'!E52+'4.5.1.M L_EMPR'!E52+'4.6.1.M M_EMPR'!E52</f>
        <v>492978.24848333345</v>
      </c>
      <c r="F52" s="155">
        <f>+'4.4.1.M LDI_EMPR'!F52+'4.5.1.M L_EMPR'!F52+'4.6.1.M M_EMPR'!F52</f>
        <v>944400.46869999997</v>
      </c>
      <c r="G52" s="155">
        <f>+'4.4.1.M LDI_EMPR'!G52+'4.5.1.M L_EMPR'!G52+'4.6.1.M M_EMPR'!G52</f>
        <v>17392.028050000001</v>
      </c>
      <c r="H52" s="155">
        <f>+'4.4.1.M LDI_EMPR'!H52+'4.5.1.M L_EMPR'!H52+'4.6.1.M M_EMPR'!H52</f>
        <v>169.50223333333338</v>
      </c>
      <c r="I52" s="155">
        <f>+'4.4.1.M LDI_EMPR'!I52+'4.5.1.M L_EMPR'!I52+'4.6.1.M M_EMPR'!I52</f>
        <v>6135.5402166666654</v>
      </c>
      <c r="J52" s="155">
        <f>+'4.5.1.M L_EMPR'!J52+'4.6.1.M M_EMPR'!J52</f>
        <v>0</v>
      </c>
      <c r="K52" s="155">
        <f>+'4.4.1.M LDI_EMPR'!J52+'4.5.1.M L_EMPR'!K52+'4.6.1.M M_EMPR'!K52</f>
        <v>303.43943333333334</v>
      </c>
      <c r="L52" s="155">
        <f>+'4.4.1.M LDI_EMPR'!K52+'4.5.1.M L_EMPR'!L52+'4.6.1.M M_EMPR'!L52</f>
        <v>26017.168099999999</v>
      </c>
      <c r="M52" s="155">
        <f>+'4.4.1.M LDI_EMPR'!L52+'4.5.1.M L_EMPR'!M52+'4.6.1.M M_EMPR'!M52</f>
        <v>1319.8163666666667</v>
      </c>
      <c r="N52" s="155"/>
      <c r="O52" s="155"/>
      <c r="P52" s="155">
        <f>+'4.4.1.M LDI_EMPR'!O52+'4.5.1.M L_EMPR'!P52+'4.6.1.M M_EMPR'!P52</f>
        <v>183480.05989999996</v>
      </c>
      <c r="Q52" s="313">
        <f t="shared" si="0"/>
        <v>2450973.2581833331</v>
      </c>
      <c r="R52" s="316"/>
    </row>
    <row r="53" spans="2:18" ht="12.75" x14ac:dyDescent="0.2">
      <c r="B53" s="306"/>
      <c r="C53" s="308" t="s">
        <v>12</v>
      </c>
      <c r="D53" s="154">
        <f>+'4.4.1.M LDI_EMPR'!D53+'4.5.1.M L_EMPR'!D53+'4.6.1.M M_EMPR'!D53</f>
        <v>789967.87364999985</v>
      </c>
      <c r="E53" s="155">
        <f>+'4.4.1.M LDI_EMPR'!E53+'4.5.1.M L_EMPR'!E53+'4.6.1.M M_EMPR'!E53</f>
        <v>499193.01548333326</v>
      </c>
      <c r="F53" s="155">
        <f>+'4.4.1.M LDI_EMPR'!F53+'4.5.1.M L_EMPR'!F53+'4.6.1.M M_EMPR'!F53</f>
        <v>956132.7486666661</v>
      </c>
      <c r="G53" s="155">
        <f>+'4.4.1.M LDI_EMPR'!G53+'4.5.1.M L_EMPR'!G53+'4.6.1.M M_EMPR'!G53</f>
        <v>17046.054566666666</v>
      </c>
      <c r="H53" s="155">
        <f>+'4.4.1.M LDI_EMPR'!H53+'4.5.1.M L_EMPR'!H53+'4.6.1.M M_EMPR'!H53</f>
        <v>101.65093333333334</v>
      </c>
      <c r="I53" s="155">
        <f>+'4.4.1.M LDI_EMPR'!I53+'4.5.1.M L_EMPR'!I53+'4.6.1.M M_EMPR'!I53</f>
        <v>6009.214649999999</v>
      </c>
      <c r="J53" s="155">
        <f>+'4.5.1.M L_EMPR'!J53+'4.6.1.M M_EMPR'!J53</f>
        <v>0</v>
      </c>
      <c r="K53" s="155">
        <f>+'4.4.1.M LDI_EMPR'!J53+'4.5.1.M L_EMPR'!K53+'4.6.1.M M_EMPR'!K53</f>
        <v>279.54631666666666</v>
      </c>
      <c r="L53" s="155">
        <f>+'4.4.1.M LDI_EMPR'!K53+'4.5.1.M L_EMPR'!L53+'4.6.1.M M_EMPR'!L53</f>
        <v>27074.202916666662</v>
      </c>
      <c r="M53" s="155">
        <f>+'4.4.1.M LDI_EMPR'!L53+'4.5.1.M L_EMPR'!M53+'4.6.1.M M_EMPR'!M53</f>
        <v>1390.5032333333334</v>
      </c>
      <c r="N53" s="155"/>
      <c r="O53" s="155"/>
      <c r="P53" s="155">
        <f>+'4.4.1.M LDI_EMPR'!O53+'4.5.1.M L_EMPR'!P53+'4.6.1.M M_EMPR'!P53</f>
        <v>194809.98331666671</v>
      </c>
      <c r="Q53" s="313">
        <f t="shared" si="0"/>
        <v>2492004.7937333323</v>
      </c>
      <c r="R53" s="316"/>
    </row>
    <row r="54" spans="2:18" ht="13.5" thickBot="1" x14ac:dyDescent="0.25">
      <c r="B54" s="309"/>
      <c r="C54" s="310" t="s">
        <v>13</v>
      </c>
      <c r="D54" s="156">
        <f>+'4.4.1.M LDI_EMPR'!D54+'4.5.1.M L_EMPR'!D54+'4.6.1.M M_EMPR'!D54</f>
        <v>822805.48166666657</v>
      </c>
      <c r="E54" s="157">
        <f>+'4.4.1.M LDI_EMPR'!E54+'4.5.1.M L_EMPR'!E54+'4.6.1.M M_EMPR'!E54</f>
        <v>539188.71923333337</v>
      </c>
      <c r="F54" s="157">
        <f>+'4.4.1.M LDI_EMPR'!F54+'4.5.1.M L_EMPR'!F54+'4.6.1.M M_EMPR'!F54</f>
        <v>977686.34884999995</v>
      </c>
      <c r="G54" s="157">
        <f>+'4.4.1.M LDI_EMPR'!G54+'4.5.1.M L_EMPR'!G54+'4.6.1.M M_EMPR'!G54</f>
        <v>17910.429216666667</v>
      </c>
      <c r="H54" s="157">
        <f>+'4.4.1.M LDI_EMPR'!H54+'4.5.1.M L_EMPR'!H54+'4.6.1.M M_EMPR'!H54</f>
        <v>96.841050000000024</v>
      </c>
      <c r="I54" s="157">
        <f>+'4.4.1.M LDI_EMPR'!I54+'4.5.1.M L_EMPR'!I54+'4.6.1.M M_EMPR'!I54</f>
        <v>6344.7357500000026</v>
      </c>
      <c r="J54" s="157">
        <f>+'4.5.1.M L_EMPR'!J54+'4.6.1.M M_EMPR'!J54</f>
        <v>0</v>
      </c>
      <c r="K54" s="157">
        <f>+'4.4.1.M LDI_EMPR'!J54+'4.5.1.M L_EMPR'!K54+'4.6.1.M M_EMPR'!K54</f>
        <v>318.09873333333337</v>
      </c>
      <c r="L54" s="157">
        <f>+'4.4.1.M LDI_EMPR'!K54+'4.5.1.M L_EMPR'!L54+'4.6.1.M M_EMPR'!L54</f>
        <v>29086.27286666667</v>
      </c>
      <c r="M54" s="157">
        <f>+'4.4.1.M LDI_EMPR'!L54+'4.5.1.M L_EMPR'!M54+'4.6.1.M M_EMPR'!M54</f>
        <v>1455.1668833333329</v>
      </c>
      <c r="N54" s="157"/>
      <c r="O54" s="157"/>
      <c r="P54" s="157">
        <f>+'4.4.1.M LDI_EMPR'!O54+'4.5.1.M L_EMPR'!P54+'4.6.1.M M_EMPR'!P54</f>
        <v>214943.54500000001</v>
      </c>
      <c r="Q54" s="314">
        <f t="shared" si="0"/>
        <v>2609835.63925</v>
      </c>
      <c r="R54" s="316"/>
    </row>
    <row r="55" spans="2:18" ht="12.75" x14ac:dyDescent="0.2">
      <c r="B55" s="302">
        <v>2017</v>
      </c>
      <c r="C55" s="307" t="s">
        <v>2</v>
      </c>
      <c r="D55" s="152">
        <f>+'4.4.1.M LDI_EMPR'!D55+'4.5.1.M L_EMPR'!D55+'4.6.1.M M_EMPR'!D55</f>
        <v>797077.69520000019</v>
      </c>
      <c r="E55" s="153">
        <f>+'4.4.1.M LDI_EMPR'!E55+'4.5.1.M L_EMPR'!E55+'4.6.1.M M_EMPR'!E55</f>
        <v>526386.78501666663</v>
      </c>
      <c r="F55" s="153">
        <f>+'4.4.1.M LDI_EMPR'!F55+'4.5.1.M L_EMPR'!F55+'4.6.1.M M_EMPR'!F55</f>
        <v>952354.88553333341</v>
      </c>
      <c r="G55" s="153">
        <f>+'4.4.1.M LDI_EMPR'!G55+'4.5.1.M L_EMPR'!G55+'4.6.1.M M_EMPR'!G55</f>
        <v>16537.118116666668</v>
      </c>
      <c r="H55" s="153">
        <f>+'4.4.1.M LDI_EMPR'!H55+'4.5.1.M L_EMPR'!H55+'4.6.1.M M_EMPR'!H55</f>
        <v>88.240133333333318</v>
      </c>
      <c r="I55" s="153">
        <f>+'4.4.1.M LDI_EMPR'!I55+'4.5.1.M L_EMPR'!I55+'4.6.1.M M_EMPR'!I55</f>
        <v>6190.4138333333321</v>
      </c>
      <c r="J55" s="153">
        <f>+'4.5.1.M L_EMPR'!J55+'4.6.1.M M_EMPR'!J55</f>
        <v>0</v>
      </c>
      <c r="K55" s="153">
        <f>+'4.4.1.M LDI_EMPR'!J55+'4.5.1.M L_EMPR'!K55+'4.6.1.M M_EMPR'!K55</f>
        <v>293.15909999999997</v>
      </c>
      <c r="L55" s="153">
        <f>+'4.4.1.M LDI_EMPR'!K55+'4.5.1.M L_EMPR'!L55+'4.6.1.M M_EMPR'!L55</f>
        <v>28789.090900000003</v>
      </c>
      <c r="M55" s="153">
        <f>+'4.4.1.M LDI_EMPR'!L55+'4.5.1.M L_EMPR'!M55+'4.6.1.M M_EMPR'!M55</f>
        <v>1395.46225</v>
      </c>
      <c r="N55" s="153"/>
      <c r="O55" s="153"/>
      <c r="P55" s="153">
        <f>+'4.4.1.M LDI_EMPR'!O55+'4.5.1.M L_EMPR'!P55+'4.6.1.M M_EMPR'!P55</f>
        <v>217866.34139999998</v>
      </c>
      <c r="Q55" s="315">
        <f t="shared" si="0"/>
        <v>2546979.1914833332</v>
      </c>
      <c r="R55" s="316"/>
    </row>
    <row r="56" spans="2:18" ht="12.75" x14ac:dyDescent="0.2">
      <c r="B56" s="304"/>
      <c r="C56" s="308" t="s">
        <v>3</v>
      </c>
      <c r="D56" s="154">
        <f>+'4.4.1.M LDI_EMPR'!D56+'4.5.1.M L_EMPR'!D56+'4.6.1.M M_EMPR'!D56</f>
        <v>693494.54035000002</v>
      </c>
      <c r="E56" s="155">
        <f>+'4.4.1.M LDI_EMPR'!E56+'4.5.1.M L_EMPR'!E56+'4.6.1.M M_EMPR'!E56</f>
        <v>465511.23655000015</v>
      </c>
      <c r="F56" s="155">
        <f>+'4.4.1.M LDI_EMPR'!F56+'4.5.1.M L_EMPR'!F56+'4.6.1.M M_EMPR'!F56</f>
        <v>821716.32308333332</v>
      </c>
      <c r="G56" s="155">
        <f>+'4.4.1.M LDI_EMPR'!G56+'4.5.1.M L_EMPR'!G56+'4.6.1.M M_EMPR'!G56</f>
        <v>14381.755700000002</v>
      </c>
      <c r="H56" s="155">
        <f>+'4.4.1.M LDI_EMPR'!H56+'4.5.1.M L_EMPR'!H56+'4.6.1.M M_EMPR'!H56</f>
        <v>55.63133333333333</v>
      </c>
      <c r="I56" s="155">
        <f>+'4.4.1.M LDI_EMPR'!I56+'4.5.1.M L_EMPR'!I56+'4.6.1.M M_EMPR'!I56</f>
        <v>5383.9777000000004</v>
      </c>
      <c r="J56" s="155">
        <f>+'4.5.1.M L_EMPR'!J56+'4.6.1.M M_EMPR'!J56</f>
        <v>0</v>
      </c>
      <c r="K56" s="155">
        <f>+'4.4.1.M LDI_EMPR'!J56+'4.5.1.M L_EMPR'!K56+'4.6.1.M M_EMPR'!K56</f>
        <v>267.67394999999999</v>
      </c>
      <c r="L56" s="155">
        <f>+'4.4.1.M LDI_EMPR'!K56+'4.5.1.M L_EMPR'!L56+'4.6.1.M M_EMPR'!L56</f>
        <v>25514.644399999994</v>
      </c>
      <c r="M56" s="155">
        <f>+'4.4.1.M LDI_EMPR'!L56+'4.5.1.M L_EMPR'!M56+'4.6.1.M M_EMPR'!M56</f>
        <v>1274.3758833333334</v>
      </c>
      <c r="N56" s="155"/>
      <c r="O56" s="155"/>
      <c r="P56" s="155">
        <f>+'4.4.1.M LDI_EMPR'!O56+'4.5.1.M L_EMPR'!P56+'4.6.1.M M_EMPR'!P56</f>
        <v>197859.40328333329</v>
      </c>
      <c r="Q56" s="313">
        <f t="shared" si="0"/>
        <v>2225459.5622333339</v>
      </c>
      <c r="R56" s="316"/>
    </row>
    <row r="57" spans="2:18" ht="12.75" x14ac:dyDescent="0.2">
      <c r="B57" s="304"/>
      <c r="C57" s="308" t="s">
        <v>4</v>
      </c>
      <c r="D57" s="154">
        <f>+'4.4.1.M LDI_EMPR'!D57+'4.5.1.M L_EMPR'!D57+'4.6.1.M M_EMPR'!D57</f>
        <v>826002.0307666664</v>
      </c>
      <c r="E57" s="155">
        <f>+'4.4.1.M LDI_EMPR'!E57+'4.5.1.M L_EMPR'!E57+'4.6.1.M M_EMPR'!E57</f>
        <v>553961.48640000005</v>
      </c>
      <c r="F57" s="155">
        <f>+'4.4.1.M LDI_EMPR'!F57+'4.5.1.M L_EMPR'!F57+'4.6.1.M M_EMPR'!F57</f>
        <v>978331.60986666626</v>
      </c>
      <c r="G57" s="155">
        <f>+'4.4.1.M LDI_EMPR'!G57+'4.5.1.M L_EMPR'!G57+'4.6.1.M M_EMPR'!G57</f>
        <v>16468.792666666664</v>
      </c>
      <c r="H57" s="155">
        <f>+'4.4.1.M LDI_EMPR'!H57+'4.5.1.M L_EMPR'!H57+'4.6.1.M M_EMPR'!H57</f>
        <v>64.670533333333324</v>
      </c>
      <c r="I57" s="155">
        <f>+'4.4.1.M LDI_EMPR'!I57+'4.5.1.M L_EMPR'!I57+'4.6.1.M M_EMPR'!I57</f>
        <v>6166.9108999999999</v>
      </c>
      <c r="J57" s="155">
        <f>+'4.5.1.M L_EMPR'!J57+'4.6.1.M M_EMPR'!J57</f>
        <v>0</v>
      </c>
      <c r="K57" s="155">
        <f>+'4.4.1.M LDI_EMPR'!J57+'4.5.1.M L_EMPR'!K57+'4.6.1.M M_EMPR'!K57</f>
        <v>328.54551666666669</v>
      </c>
      <c r="L57" s="155">
        <f>+'4.4.1.M LDI_EMPR'!K57+'4.5.1.M L_EMPR'!L57+'4.6.1.M M_EMPR'!L57</f>
        <v>30868.250833333332</v>
      </c>
      <c r="M57" s="155">
        <f>+'4.4.1.M LDI_EMPR'!L57+'4.5.1.M L_EMPR'!M57+'4.6.1.M M_EMPR'!M57</f>
        <v>1522.6193833333332</v>
      </c>
      <c r="N57" s="155"/>
      <c r="O57" s="155"/>
      <c r="P57" s="155">
        <f>+'4.4.1.M LDI_EMPR'!O57+'4.5.1.M L_EMPR'!P57+'4.6.1.M M_EMPR'!P57</f>
        <v>242314.77161666667</v>
      </c>
      <c r="Q57" s="313">
        <f t="shared" si="0"/>
        <v>2656029.6884833327</v>
      </c>
      <c r="R57" s="316"/>
    </row>
    <row r="58" spans="2:18" ht="12.75" x14ac:dyDescent="0.2">
      <c r="B58" s="306"/>
      <c r="C58" s="308" t="s">
        <v>5</v>
      </c>
      <c r="D58" s="154">
        <f>+'4.4.1.M LDI_EMPR'!D58+'4.5.1.M L_EMPR'!D58+'4.6.1.M M_EMPR'!D58</f>
        <v>746284.17266666656</v>
      </c>
      <c r="E58" s="155">
        <f>+'4.4.1.M LDI_EMPR'!E58+'4.5.1.M L_EMPR'!E58+'4.6.1.M M_EMPR'!E58</f>
        <v>514077.53069999983</v>
      </c>
      <c r="F58" s="155">
        <f>+'4.4.1.M LDI_EMPR'!F58+'4.5.1.M L_EMPR'!F58+'4.6.1.M M_EMPR'!F58</f>
        <v>881999.70646666654</v>
      </c>
      <c r="G58" s="155">
        <f>+'4.4.1.M LDI_EMPR'!G58+'4.5.1.M L_EMPR'!G58+'4.6.1.M M_EMPR'!G58</f>
        <v>14931.022416666665</v>
      </c>
      <c r="H58" s="155">
        <f>+'4.4.1.M LDI_EMPR'!H58+'4.5.1.M L_EMPR'!H58+'4.6.1.M M_EMPR'!H58</f>
        <v>63.185233333333329</v>
      </c>
      <c r="I58" s="155">
        <f>+'4.4.1.M LDI_EMPR'!I58+'4.5.1.M L_EMPR'!I58+'4.6.1.M M_EMPR'!I58</f>
        <v>6045.4671000000017</v>
      </c>
      <c r="J58" s="155">
        <f>+'4.5.1.M L_EMPR'!J58+'4.6.1.M M_EMPR'!J58</f>
        <v>0</v>
      </c>
      <c r="K58" s="155">
        <f>+'4.4.1.M LDI_EMPR'!J58+'4.5.1.M L_EMPR'!K58+'4.6.1.M M_EMPR'!K58</f>
        <v>332.73669999999993</v>
      </c>
      <c r="L58" s="155">
        <f>+'4.4.1.M LDI_EMPR'!K58+'4.5.1.M L_EMPR'!L58+'4.6.1.M M_EMPR'!L58</f>
        <v>28645.018016666665</v>
      </c>
      <c r="M58" s="155">
        <f>+'4.4.1.M LDI_EMPR'!L58+'4.5.1.M L_EMPR'!M58+'4.6.1.M M_EMPR'!M58</f>
        <v>1396.0685166666669</v>
      </c>
      <c r="N58" s="155"/>
      <c r="O58" s="155"/>
      <c r="P58" s="155">
        <f>+'4.4.1.M LDI_EMPR'!O58+'4.5.1.M L_EMPR'!P58+'4.6.1.M M_EMPR'!P58</f>
        <v>225322.50503333329</v>
      </c>
      <c r="Q58" s="313">
        <f t="shared" si="0"/>
        <v>2419097.412849999</v>
      </c>
      <c r="R58" s="316"/>
    </row>
    <row r="59" spans="2:18" ht="12.75" x14ac:dyDescent="0.2">
      <c r="B59" s="304"/>
      <c r="C59" s="308" t="s">
        <v>6</v>
      </c>
      <c r="D59" s="154">
        <f>+'4.4.1.M LDI_EMPR'!D59+'4.5.1.M L_EMPR'!D59+'4.6.1.M M_EMPR'!D59</f>
        <v>803518.3624666665</v>
      </c>
      <c r="E59" s="155">
        <f>+'4.4.1.M LDI_EMPR'!E59+'4.5.1.M L_EMPR'!E59+'4.6.1.M M_EMPR'!E59</f>
        <v>561298.45220000006</v>
      </c>
      <c r="F59" s="155">
        <f>+'4.4.1.M LDI_EMPR'!F59+'4.5.1.M L_EMPR'!F59+'4.6.1.M M_EMPR'!F59</f>
        <v>952137.73513333313</v>
      </c>
      <c r="G59" s="155">
        <f>+'4.4.1.M LDI_EMPR'!G59+'4.5.1.M L_EMPR'!G59+'4.6.1.M M_EMPR'!G59</f>
        <v>15721.798966666669</v>
      </c>
      <c r="H59" s="155">
        <f>+'4.4.1.M LDI_EMPR'!H59+'4.5.1.M L_EMPR'!H59+'4.6.1.M M_EMPR'!H59</f>
        <v>72.671300000000002</v>
      </c>
      <c r="I59" s="155">
        <f>+'4.4.1.M LDI_EMPR'!I59+'4.5.1.M L_EMPR'!I59+'4.6.1.M M_EMPR'!I59</f>
        <v>6324.4081333333324</v>
      </c>
      <c r="J59" s="155">
        <f>+'4.5.1.M L_EMPR'!J59+'4.6.1.M M_EMPR'!J59</f>
        <v>0</v>
      </c>
      <c r="K59" s="155">
        <f>+'4.4.1.M LDI_EMPR'!J59+'4.5.1.M L_EMPR'!K59+'4.6.1.M M_EMPR'!K59</f>
        <v>344.10361666666671</v>
      </c>
      <c r="L59" s="155">
        <f>+'4.4.1.M LDI_EMPR'!K59+'4.5.1.M L_EMPR'!L59+'4.6.1.M M_EMPR'!L59</f>
        <v>31910.431716666655</v>
      </c>
      <c r="M59" s="155">
        <f>+'4.4.1.M LDI_EMPR'!L59+'4.5.1.M L_EMPR'!M59+'4.6.1.M M_EMPR'!M59</f>
        <v>1563.368466666667</v>
      </c>
      <c r="N59" s="155"/>
      <c r="O59" s="155"/>
      <c r="P59" s="155">
        <f>+'4.4.1.M LDI_EMPR'!O59+'4.5.1.M L_EMPR'!P59+'4.6.1.M M_EMPR'!P59</f>
        <v>251159.1134166666</v>
      </c>
      <c r="Q59" s="313">
        <f t="shared" si="0"/>
        <v>2624050.4454166666</v>
      </c>
      <c r="R59" s="316"/>
    </row>
    <row r="60" spans="2:18" ht="12.75" x14ac:dyDescent="0.2">
      <c r="B60" s="304"/>
      <c r="C60" s="308" t="s">
        <v>7</v>
      </c>
      <c r="D60" s="154">
        <f>+'4.4.1.M LDI_EMPR'!D60+'4.5.1.M L_EMPR'!D60+'4.6.1.M M_EMPR'!D60</f>
        <v>767688.06113333325</v>
      </c>
      <c r="E60" s="155">
        <f>+'4.4.1.M LDI_EMPR'!E60+'4.5.1.M L_EMPR'!E60+'4.6.1.M M_EMPR'!E60</f>
        <v>534427.19464999996</v>
      </c>
      <c r="F60" s="155">
        <f>+'4.4.1.M LDI_EMPR'!F60+'4.5.1.M L_EMPR'!F60+'4.6.1.M M_EMPR'!F60</f>
        <v>905169.54269999976</v>
      </c>
      <c r="G60" s="155">
        <f>+'4.4.1.M LDI_EMPR'!G60+'4.5.1.M L_EMPR'!G60+'4.6.1.M M_EMPR'!G60</f>
        <v>14390.478666666668</v>
      </c>
      <c r="H60" s="155">
        <f>+'4.4.1.M LDI_EMPR'!H60+'4.5.1.M L_EMPR'!H60+'4.6.1.M M_EMPR'!H60</f>
        <v>71.866483333333321</v>
      </c>
      <c r="I60" s="155">
        <f>+'4.4.1.M LDI_EMPR'!I60+'4.5.1.M L_EMPR'!I60+'4.6.1.M M_EMPR'!I60</f>
        <v>5886.9333333333343</v>
      </c>
      <c r="J60" s="155">
        <f>+'4.5.1.M L_EMPR'!J60+'4.6.1.M M_EMPR'!J60</f>
        <v>0</v>
      </c>
      <c r="K60" s="155">
        <f>+'4.4.1.M LDI_EMPR'!J60+'4.5.1.M L_EMPR'!K60+'4.6.1.M M_EMPR'!K60</f>
        <v>330.07175000000007</v>
      </c>
      <c r="L60" s="155">
        <f>+'4.4.1.M LDI_EMPR'!K60+'4.5.1.M L_EMPR'!L60+'4.6.1.M M_EMPR'!L60</f>
        <v>31350.465950000005</v>
      </c>
      <c r="M60" s="155">
        <f>+'4.4.1.M LDI_EMPR'!L60+'4.5.1.M L_EMPR'!M60+'4.6.1.M M_EMPR'!M60</f>
        <v>1565.4039999999998</v>
      </c>
      <c r="N60" s="155"/>
      <c r="O60" s="155"/>
      <c r="P60" s="155">
        <f>+'4.4.1.M LDI_EMPR'!O60+'4.5.1.M L_EMPR'!P60+'4.6.1.M M_EMPR'!P60</f>
        <v>249535.04323333333</v>
      </c>
      <c r="Q60" s="313">
        <f t="shared" si="0"/>
        <v>2510415.0619000001</v>
      </c>
      <c r="R60" s="316"/>
    </row>
    <row r="61" spans="2:18" ht="12.75" x14ac:dyDescent="0.2">
      <c r="B61" s="306"/>
      <c r="C61" s="308" t="s">
        <v>8</v>
      </c>
      <c r="D61" s="154">
        <f>+'4.4.1.M LDI_EMPR'!D61+'4.5.1.M L_EMPR'!D61+'4.6.1.M M_EMPR'!D61</f>
        <v>781760.2932500001</v>
      </c>
      <c r="E61" s="155">
        <f>+'4.4.1.M LDI_EMPR'!E61+'4.5.1.M L_EMPR'!E61+'4.6.1.M M_EMPR'!E61</f>
        <v>550102.30586666672</v>
      </c>
      <c r="F61" s="155">
        <f>+'4.4.1.M LDI_EMPR'!F61+'4.5.1.M L_EMPR'!F61+'4.6.1.M M_EMPR'!F61</f>
        <v>914576.51428333332</v>
      </c>
      <c r="G61" s="155">
        <f>+'4.4.1.M LDI_EMPR'!G61+'4.5.1.M L_EMPR'!G61+'4.6.1.M M_EMPR'!G61</f>
        <v>14235.538716666671</v>
      </c>
      <c r="H61" s="155">
        <f>+'4.4.1.M LDI_EMPR'!H61+'4.5.1.M L_EMPR'!H61+'4.6.1.M M_EMPR'!H61</f>
        <v>69.512083333333322</v>
      </c>
      <c r="I61" s="155">
        <f>+'4.4.1.M LDI_EMPR'!I61+'4.5.1.M L_EMPR'!I61+'4.6.1.M M_EMPR'!I61</f>
        <v>5735.7185499999987</v>
      </c>
      <c r="J61" s="155">
        <f>+'4.5.1.M L_EMPR'!J61+'4.6.1.M M_EMPR'!J61</f>
        <v>0</v>
      </c>
      <c r="K61" s="155">
        <f>+'4.4.1.M LDI_EMPR'!J61+'4.5.1.M L_EMPR'!K61+'4.6.1.M M_EMPR'!K61</f>
        <v>300.36525</v>
      </c>
      <c r="L61" s="155">
        <f>+'4.4.1.M LDI_EMPR'!K61+'4.5.1.M L_EMPR'!L61+'4.6.1.M M_EMPR'!L61</f>
        <v>32717.053349999987</v>
      </c>
      <c r="M61" s="155">
        <f>+'4.4.1.M LDI_EMPR'!L61+'4.5.1.M L_EMPR'!M61+'4.6.1.M M_EMPR'!M61</f>
        <v>1597.3745833333337</v>
      </c>
      <c r="N61" s="155"/>
      <c r="O61" s="155"/>
      <c r="P61" s="155">
        <f>+'4.4.1.M LDI_EMPR'!O61+'4.5.1.M L_EMPR'!P61+'4.6.1.M M_EMPR'!P61</f>
        <v>263063.76291666663</v>
      </c>
      <c r="Q61" s="313">
        <f t="shared" si="0"/>
        <v>2564158.43885</v>
      </c>
      <c r="R61" s="316"/>
    </row>
    <row r="62" spans="2:18" ht="12.75" x14ac:dyDescent="0.2">
      <c r="B62" s="304"/>
      <c r="C62" s="308" t="s">
        <v>9</v>
      </c>
      <c r="D62" s="154">
        <f>+'4.4.1.M LDI_EMPR'!D62+'4.5.1.M L_EMPR'!D62+'4.6.1.M M_EMPR'!D62</f>
        <v>812113.52274999989</v>
      </c>
      <c r="E62" s="155">
        <f>+'4.4.1.M LDI_EMPR'!E62+'4.5.1.M L_EMPR'!E62+'4.6.1.M M_EMPR'!E62</f>
        <v>588626.18653333315</v>
      </c>
      <c r="F62" s="155">
        <f>+'4.4.1.M LDI_EMPR'!F62+'4.5.1.M L_EMPR'!F62+'4.6.1.M M_EMPR'!F62</f>
        <v>949656.00226666674</v>
      </c>
      <c r="G62" s="155">
        <f>+'4.4.1.M LDI_EMPR'!G62+'4.5.1.M L_EMPR'!G62+'4.6.1.M M_EMPR'!G62</f>
        <v>13927.552966666668</v>
      </c>
      <c r="H62" s="155">
        <f>+'4.4.1.M LDI_EMPR'!H62+'4.5.1.M L_EMPR'!H62+'4.6.1.M M_EMPR'!H62</f>
        <v>71.154566666666668</v>
      </c>
      <c r="I62" s="155">
        <f>+'4.4.1.M LDI_EMPR'!I62+'4.5.1.M L_EMPR'!I62+'4.6.1.M M_EMPR'!I62</f>
        <v>5181.94805</v>
      </c>
      <c r="J62" s="155">
        <f>+'4.5.1.M L_EMPR'!J62+'4.6.1.M M_EMPR'!J62</f>
        <v>0</v>
      </c>
      <c r="K62" s="155">
        <f>+'4.4.1.M LDI_EMPR'!J62+'4.5.1.M L_EMPR'!K62+'4.6.1.M M_EMPR'!K62</f>
        <v>299.86899999999997</v>
      </c>
      <c r="L62" s="155">
        <f>+'4.4.1.M LDI_EMPR'!K62+'4.5.1.M L_EMPR'!L62+'4.6.1.M M_EMPR'!L62</f>
        <v>32738.073699999994</v>
      </c>
      <c r="M62" s="155">
        <f>+'4.4.1.M LDI_EMPR'!L62+'4.5.1.M L_EMPR'!M62+'4.6.1.M M_EMPR'!M62</f>
        <v>1718.7860333333331</v>
      </c>
      <c r="N62" s="155"/>
      <c r="O62" s="155"/>
      <c r="P62" s="155">
        <f>+'4.4.1.M LDI_EMPR'!O62+'4.5.1.M L_EMPR'!P62+'4.6.1.M M_EMPR'!P62</f>
        <v>280991.02736666671</v>
      </c>
      <c r="Q62" s="313">
        <f t="shared" si="0"/>
        <v>2685324.1232333328</v>
      </c>
      <c r="R62" s="316"/>
    </row>
    <row r="63" spans="2:18" ht="12.75" x14ac:dyDescent="0.2">
      <c r="B63" s="304"/>
      <c r="C63" s="308" t="s">
        <v>10</v>
      </c>
      <c r="D63" s="154">
        <f>+'4.4.1.M LDI_EMPR'!D63+'4.5.1.M L_EMPR'!D63+'4.6.1.M M_EMPR'!D63</f>
        <v>753003.70158333308</v>
      </c>
      <c r="E63" s="155">
        <f>+'4.4.1.M LDI_EMPR'!E63+'4.5.1.M L_EMPR'!E63+'4.6.1.M M_EMPR'!E63</f>
        <v>560726.94071666664</v>
      </c>
      <c r="F63" s="155">
        <f>+'4.4.1.M LDI_EMPR'!F63+'4.5.1.M L_EMPR'!F63+'4.6.1.M M_EMPR'!F63</f>
        <v>879040.89201666671</v>
      </c>
      <c r="G63" s="155">
        <f>+'4.4.1.M LDI_EMPR'!G63+'4.5.1.M L_EMPR'!G63+'4.6.1.M M_EMPR'!G63</f>
        <v>12985.020533333334</v>
      </c>
      <c r="H63" s="155">
        <f>+'4.4.1.M LDI_EMPR'!H63+'4.5.1.M L_EMPR'!H63+'4.6.1.M M_EMPR'!H63</f>
        <v>70.656933333333299</v>
      </c>
      <c r="I63" s="155">
        <f>+'4.4.1.M LDI_EMPR'!I63+'4.5.1.M L_EMPR'!I63+'4.6.1.M M_EMPR'!I63</f>
        <v>4505.8386333333337</v>
      </c>
      <c r="J63" s="155">
        <f>+'4.5.1.M L_EMPR'!J63+'4.6.1.M M_EMPR'!J63</f>
        <v>0</v>
      </c>
      <c r="K63" s="155">
        <f>+'4.4.1.M LDI_EMPR'!J63+'4.5.1.M L_EMPR'!K63+'4.6.1.M M_EMPR'!K63</f>
        <v>275.12231666666668</v>
      </c>
      <c r="L63" s="155">
        <f>+'4.4.1.M LDI_EMPR'!K63+'4.5.1.M L_EMPR'!L63+'4.6.1.M M_EMPR'!L63</f>
        <v>29448.766266666666</v>
      </c>
      <c r="M63" s="155">
        <f>+'4.4.1.M LDI_EMPR'!L63+'4.5.1.M L_EMPR'!M63+'4.6.1.M M_EMPR'!M63</f>
        <v>1563.356933333333</v>
      </c>
      <c r="N63" s="155"/>
      <c r="O63" s="155"/>
      <c r="P63" s="155">
        <f>+'4.4.1.M LDI_EMPR'!O63+'4.5.1.M L_EMPR'!P63+'4.6.1.M M_EMPR'!P63</f>
        <v>276385.50523333327</v>
      </c>
      <c r="Q63" s="313">
        <f t="shared" si="0"/>
        <v>2518005.8011666671</v>
      </c>
      <c r="R63" s="316"/>
    </row>
    <row r="64" spans="2:18" ht="12.75" x14ac:dyDescent="0.2">
      <c r="B64" s="306"/>
      <c r="C64" s="308" t="s">
        <v>11</v>
      </c>
      <c r="D64" s="154">
        <f>+'4.4.1.M LDI_EMPR'!D64+'4.5.1.M L_EMPR'!D64+'4.6.1.M M_EMPR'!D64</f>
        <v>797238.64523333323</v>
      </c>
      <c r="E64" s="155">
        <f>+'4.4.1.M LDI_EMPR'!E64+'4.5.1.M L_EMPR'!E64+'4.6.1.M M_EMPR'!E64</f>
        <v>585184.02083333349</v>
      </c>
      <c r="F64" s="155">
        <f>+'4.4.1.M LDI_EMPR'!F64+'4.5.1.M L_EMPR'!F64+'4.6.1.M M_EMPR'!F64</f>
        <v>936923.8709166667</v>
      </c>
      <c r="G64" s="155">
        <f>+'4.4.1.M LDI_EMPR'!G64+'4.5.1.M L_EMPR'!G64+'4.6.1.M M_EMPR'!G64</f>
        <v>12340.574583333331</v>
      </c>
      <c r="H64" s="155">
        <f>+'4.4.1.M LDI_EMPR'!H64+'4.5.1.M L_EMPR'!H64+'4.6.1.M M_EMPR'!H64</f>
        <v>71.154266666666672</v>
      </c>
      <c r="I64" s="155">
        <f>+'4.4.1.M LDI_EMPR'!I64+'4.5.1.M L_EMPR'!I64+'4.6.1.M M_EMPR'!I64</f>
        <v>4584.5845999999983</v>
      </c>
      <c r="J64" s="155">
        <f>+'4.5.1.M L_EMPR'!J64+'4.6.1.M M_EMPR'!J64</f>
        <v>0</v>
      </c>
      <c r="K64" s="155">
        <f>+'4.4.1.M LDI_EMPR'!J64+'4.5.1.M L_EMPR'!K64+'4.6.1.M M_EMPR'!K64</f>
        <v>212.68881666666667</v>
      </c>
      <c r="L64" s="155">
        <f>+'4.4.1.M LDI_EMPR'!K64+'4.5.1.M L_EMPR'!L64+'4.6.1.M M_EMPR'!L64</f>
        <v>31595.302250000001</v>
      </c>
      <c r="M64" s="155">
        <f>+'4.4.1.M LDI_EMPR'!L64+'4.5.1.M L_EMPR'!M64+'4.6.1.M M_EMPR'!M64</f>
        <v>1641.6551666666667</v>
      </c>
      <c r="N64" s="155"/>
      <c r="O64" s="155"/>
      <c r="P64" s="155">
        <f>+'4.4.1.M LDI_EMPR'!O64+'4.5.1.M L_EMPR'!P64+'4.6.1.M M_EMPR'!P64</f>
        <v>293070.79218333343</v>
      </c>
      <c r="Q64" s="313">
        <f t="shared" si="0"/>
        <v>2662863.2888500006</v>
      </c>
      <c r="R64" s="316"/>
    </row>
    <row r="65" spans="2:18" ht="12.75" x14ac:dyDescent="0.2">
      <c r="B65" s="304"/>
      <c r="C65" s="308" t="s">
        <v>12</v>
      </c>
      <c r="D65" s="154">
        <f>+'4.4.1.M LDI_EMPR'!D65+'4.5.1.M L_EMPR'!D65+'4.6.1.M M_EMPR'!D65</f>
        <v>821356.84025000036</v>
      </c>
      <c r="E65" s="155">
        <f>+'4.4.1.M LDI_EMPR'!E65+'4.5.1.M L_EMPR'!E65+'4.6.1.M M_EMPR'!E65</f>
        <v>590714.39779999992</v>
      </c>
      <c r="F65" s="155">
        <f>+'4.4.1.M LDI_EMPR'!F65+'4.5.1.M L_EMPR'!F65+'4.6.1.M M_EMPR'!F65</f>
        <v>960371.56153333362</v>
      </c>
      <c r="G65" s="155">
        <f>+'4.4.1.M LDI_EMPR'!G65+'4.5.1.M L_EMPR'!G65+'4.6.1.M M_EMPR'!G65</f>
        <v>14645.809366666666</v>
      </c>
      <c r="H65" s="155">
        <f>+'4.4.1.M LDI_EMPR'!H65+'4.5.1.M L_EMPR'!H65+'4.6.1.M M_EMPR'!H65</f>
        <v>70.529833333333329</v>
      </c>
      <c r="I65" s="155">
        <f>+'4.4.1.M LDI_EMPR'!I65+'4.5.1.M L_EMPR'!I65+'4.6.1.M M_EMPR'!I65</f>
        <v>4376.2151333333341</v>
      </c>
      <c r="J65" s="155">
        <f>+'4.5.1.M L_EMPR'!J65+'4.6.1.M M_EMPR'!J65</f>
        <v>0</v>
      </c>
      <c r="K65" s="155">
        <f>+'4.4.1.M LDI_EMPR'!J65+'4.5.1.M L_EMPR'!K65+'4.6.1.M M_EMPR'!K65</f>
        <v>212.6241666666667</v>
      </c>
      <c r="L65" s="155">
        <f>+'4.4.1.M LDI_EMPR'!K65+'4.5.1.M L_EMPR'!L65+'4.6.1.M M_EMPR'!L65</f>
        <v>34996.956833333352</v>
      </c>
      <c r="M65" s="155">
        <f>+'4.4.1.M LDI_EMPR'!L65+'4.5.1.M L_EMPR'!M65+'4.6.1.M M_EMPR'!M65</f>
        <v>1705.5620000000001</v>
      </c>
      <c r="N65" s="155"/>
      <c r="O65" s="155"/>
      <c r="P65" s="155">
        <f>+'4.4.1.M LDI_EMPR'!O65+'4.5.1.M L_EMPR'!P65+'4.6.1.M M_EMPR'!P65</f>
        <v>301153.2030000001</v>
      </c>
      <c r="Q65" s="313">
        <f t="shared" si="0"/>
        <v>2729603.6999166668</v>
      </c>
      <c r="R65" s="316"/>
    </row>
    <row r="66" spans="2:18" ht="13.5" thickBot="1" x14ac:dyDescent="0.25">
      <c r="B66" s="309"/>
      <c r="C66" s="310" t="s">
        <v>13</v>
      </c>
      <c r="D66" s="156">
        <f>+'4.4.1.M LDI_EMPR'!D66+'4.5.1.M L_EMPR'!D66+'4.6.1.M M_EMPR'!D66</f>
        <v>820757.88656666689</v>
      </c>
      <c r="E66" s="157">
        <f>+'4.4.1.M LDI_EMPR'!E66+'4.5.1.M L_EMPR'!E66+'4.6.1.M M_EMPR'!E66</f>
        <v>593355.63621666643</v>
      </c>
      <c r="F66" s="157">
        <f>+'4.4.1.M LDI_EMPR'!F66+'4.5.1.M L_EMPR'!F66+'4.6.1.M M_EMPR'!F66</f>
        <v>965492.94336666656</v>
      </c>
      <c r="G66" s="157">
        <f>+'4.4.1.M LDI_EMPR'!G66+'4.5.1.M L_EMPR'!G66+'4.6.1.M M_EMPR'!G66</f>
        <v>16990.153416666668</v>
      </c>
      <c r="H66" s="157">
        <f>+'4.4.1.M LDI_EMPR'!H66+'4.5.1.M L_EMPR'!H66+'4.6.1.M M_EMPR'!H66</f>
        <v>61.111649999999997</v>
      </c>
      <c r="I66" s="157">
        <f>+'4.4.1.M LDI_EMPR'!I66+'4.5.1.M L_EMPR'!I66+'4.6.1.M M_EMPR'!I66</f>
        <v>4229.3225999999986</v>
      </c>
      <c r="J66" s="157">
        <f>+'4.5.1.M L_EMPR'!J66+'4.6.1.M M_EMPR'!J66</f>
        <v>0</v>
      </c>
      <c r="K66" s="157">
        <f>+'4.4.1.M LDI_EMPR'!J66+'4.5.1.M L_EMPR'!K66+'4.6.1.M M_EMPR'!K66</f>
        <v>209.75964999999997</v>
      </c>
      <c r="L66" s="157">
        <f>+'4.4.1.M LDI_EMPR'!K66+'4.5.1.M L_EMPR'!L66+'4.6.1.M M_EMPR'!L66</f>
        <v>35711.769483333337</v>
      </c>
      <c r="M66" s="157">
        <f>+'4.4.1.M LDI_EMPR'!L66+'4.5.1.M L_EMPR'!M66+'4.6.1.M M_EMPR'!M66</f>
        <v>1728.7959333333331</v>
      </c>
      <c r="N66" s="157"/>
      <c r="O66" s="157"/>
      <c r="P66" s="157">
        <f>+'4.4.1.M LDI_EMPR'!O66+'4.5.1.M L_EMPR'!P66+'4.6.1.M M_EMPR'!P66</f>
        <v>313065.70491666673</v>
      </c>
      <c r="Q66" s="314">
        <f t="shared" si="0"/>
        <v>2751603.0837999997</v>
      </c>
      <c r="R66" s="316"/>
    </row>
    <row r="67" spans="2:18" ht="12.75" x14ac:dyDescent="0.2">
      <c r="B67" s="302">
        <v>2018</v>
      </c>
      <c r="C67" s="307" t="s">
        <v>2</v>
      </c>
      <c r="D67" s="152">
        <f>+'4.4.1.M LDI_EMPR'!D67+'4.5.1.M L_EMPR'!D67+'4.6.1.M M_EMPR'!D67</f>
        <v>818253.17636666633</v>
      </c>
      <c r="E67" s="153">
        <f>+'4.4.1.M LDI_EMPR'!E67+'4.5.1.M L_EMPR'!E67+'4.6.1.M M_EMPR'!E67</f>
        <v>605337.84946666704</v>
      </c>
      <c r="F67" s="153">
        <f>+'4.4.1.M LDI_EMPR'!F67+'4.5.1.M L_EMPR'!F67+'4.6.1.M M_EMPR'!F67</f>
        <v>972311.37451666663</v>
      </c>
      <c r="G67" s="153">
        <f>+'4.4.1.M LDI_EMPR'!G67+'4.5.1.M L_EMPR'!G67+'4.6.1.M M_EMPR'!G67</f>
        <v>17209.754650000003</v>
      </c>
      <c r="H67" s="153">
        <f>+'4.4.1.M LDI_EMPR'!H67+'4.5.1.M L_EMPR'!H67+'4.6.1.M M_EMPR'!H67</f>
        <v>55.630116666666666</v>
      </c>
      <c r="I67" s="153">
        <f>+'4.4.1.M LDI_EMPR'!I67+'4.5.1.M L_EMPR'!I67+'4.6.1.M M_EMPR'!I67</f>
        <v>3589.4870333333333</v>
      </c>
      <c r="J67" s="153">
        <f>+'4.5.1.M L_EMPR'!J67+'4.6.1.M M_EMPR'!J67</f>
        <v>0</v>
      </c>
      <c r="K67" s="153">
        <f>+'4.4.1.M LDI_EMPR'!J67+'4.5.1.M L_EMPR'!K67+'4.6.1.M M_EMPR'!K67</f>
        <v>287.7278</v>
      </c>
      <c r="L67" s="153">
        <f>+'4.4.1.M LDI_EMPR'!K67+'4.5.1.M L_EMPR'!L67+'4.6.1.M M_EMPR'!L67</f>
        <v>35151.96651666666</v>
      </c>
      <c r="M67" s="153">
        <f>+'4.4.1.M LDI_EMPR'!L67+'4.5.1.M L_EMPR'!M67+'4.6.1.M M_EMPR'!M67</f>
        <v>1709.7135999999998</v>
      </c>
      <c r="N67" s="153"/>
      <c r="O67" s="153"/>
      <c r="P67" s="277">
        <f>+'4.4.1.M LDI_EMPR'!O67+'4.5.1.M L_EMPR'!P67+'4.6.1.M M_EMPR'!P67</f>
        <v>313733.90833333333</v>
      </c>
      <c r="Q67" s="315">
        <f t="shared" si="0"/>
        <v>2767640.5883999993</v>
      </c>
      <c r="R67" s="316"/>
    </row>
    <row r="68" spans="2:18" ht="12.75" x14ac:dyDescent="0.2">
      <c r="B68" s="304"/>
      <c r="C68" s="308" t="s">
        <v>3</v>
      </c>
      <c r="D68" s="154">
        <f>+'4.4.1.M LDI_EMPR'!D68+'4.5.1.M L_EMPR'!D68+'4.6.1.M M_EMPR'!D68</f>
        <v>721004.85985000012</v>
      </c>
      <c r="E68" s="155">
        <f>+'4.4.1.M LDI_EMPR'!E68+'4.5.1.M L_EMPR'!E68+'4.6.1.M M_EMPR'!E68</f>
        <v>529729.74884999986</v>
      </c>
      <c r="F68" s="155">
        <f>+'4.4.1.M LDI_EMPR'!F68+'4.5.1.M L_EMPR'!F68+'4.6.1.M M_EMPR'!F68</f>
        <v>863052.40833333344</v>
      </c>
      <c r="G68" s="155">
        <f>+'4.4.1.M LDI_EMPR'!G68+'4.5.1.M L_EMPR'!G68+'4.6.1.M M_EMPR'!G68</f>
        <v>16156.165116666669</v>
      </c>
      <c r="H68" s="155">
        <f>+'4.4.1.M LDI_EMPR'!H68+'4.5.1.M L_EMPR'!H68+'4.6.1.M M_EMPR'!H68</f>
        <v>47.396933333333337</v>
      </c>
      <c r="I68" s="155">
        <f>+'4.4.1.M LDI_EMPR'!I68+'4.5.1.M L_EMPR'!I68+'4.6.1.M M_EMPR'!I68</f>
        <v>2784.8343166666664</v>
      </c>
      <c r="J68" s="155">
        <f>+'4.5.1.M L_EMPR'!J68+'4.6.1.M M_EMPR'!J68</f>
        <v>0</v>
      </c>
      <c r="K68" s="155">
        <f>+'4.4.1.M LDI_EMPR'!J68+'4.5.1.M L_EMPR'!K68+'4.6.1.M M_EMPR'!K68</f>
        <v>249.85440000000003</v>
      </c>
      <c r="L68" s="155">
        <f>+'4.4.1.M LDI_EMPR'!K68+'4.5.1.M L_EMPR'!L68+'4.6.1.M M_EMPR'!L68</f>
        <v>30919.112566666659</v>
      </c>
      <c r="M68" s="155">
        <f>+'4.4.1.M LDI_EMPR'!L68+'4.5.1.M L_EMPR'!M68+'4.6.1.M M_EMPR'!M68</f>
        <v>1523.1930166666671</v>
      </c>
      <c r="N68" s="155"/>
      <c r="O68" s="155"/>
      <c r="P68" s="278">
        <f>+'4.4.1.M LDI_EMPR'!O68+'4.5.1.M L_EMPR'!P68+'4.6.1.M M_EMPR'!P68</f>
        <v>284356.13094999996</v>
      </c>
      <c r="Q68" s="313">
        <f t="shared" si="0"/>
        <v>2449823.7043333338</v>
      </c>
      <c r="R68" s="316"/>
    </row>
    <row r="69" spans="2:18" ht="12.75" x14ac:dyDescent="0.2">
      <c r="B69" s="304"/>
      <c r="C69" s="308" t="s">
        <v>4</v>
      </c>
      <c r="D69" s="154">
        <f>+'4.4.1.M LDI_EMPR'!D69+'4.5.1.M L_EMPR'!D69+'4.6.1.M M_EMPR'!D69</f>
        <v>846819.99321666674</v>
      </c>
      <c r="E69" s="155">
        <f>+'4.4.1.M LDI_EMPR'!E69+'4.5.1.M L_EMPR'!E69+'4.6.1.M M_EMPR'!E69</f>
        <v>612060.15136666666</v>
      </c>
      <c r="F69" s="155">
        <f>+'4.4.1.M LDI_EMPR'!F69+'4.5.1.M L_EMPR'!F69+'4.6.1.M M_EMPR'!F69</f>
        <v>1023661.9900000002</v>
      </c>
      <c r="G69" s="155">
        <f>+'4.4.1.M LDI_EMPR'!G69+'4.5.1.M L_EMPR'!G69+'4.6.1.M M_EMPR'!G69</f>
        <v>17582.262633333328</v>
      </c>
      <c r="H69" s="155">
        <f>+'4.4.1.M LDI_EMPR'!H69+'4.5.1.M L_EMPR'!H69+'4.6.1.M M_EMPR'!H69</f>
        <v>49.10690000000001</v>
      </c>
      <c r="I69" s="155">
        <f>+'4.4.1.M LDI_EMPR'!I69+'4.5.1.M L_EMPR'!I69+'4.6.1.M M_EMPR'!I69</f>
        <v>2621.1795999999995</v>
      </c>
      <c r="J69" s="155">
        <f>+'4.5.1.M L_EMPR'!J69+'4.6.1.M M_EMPR'!J69</f>
        <v>0</v>
      </c>
      <c r="K69" s="155">
        <f>+'4.4.1.M LDI_EMPR'!J69+'4.5.1.M L_EMPR'!K69+'4.6.1.M M_EMPR'!K69</f>
        <v>283.46195</v>
      </c>
      <c r="L69" s="155">
        <f>+'4.4.1.M LDI_EMPR'!K69+'4.5.1.M L_EMPR'!L69+'4.6.1.M M_EMPR'!L69</f>
        <v>36662.710900000013</v>
      </c>
      <c r="M69" s="155">
        <f>+'4.4.1.M LDI_EMPR'!L69+'4.5.1.M L_EMPR'!M69+'4.6.1.M M_EMPR'!M69</f>
        <v>1779.3028666666664</v>
      </c>
      <c r="N69" s="155"/>
      <c r="O69" s="155"/>
      <c r="P69" s="278">
        <f>+'4.4.1.M LDI_EMPR'!O69+'4.5.1.M L_EMPR'!P69+'4.6.1.M M_EMPR'!P69</f>
        <v>340668.17650000012</v>
      </c>
      <c r="Q69" s="313">
        <f t="shared" si="0"/>
        <v>2882188.3359333333</v>
      </c>
      <c r="R69" s="316"/>
    </row>
    <row r="70" spans="2:18" ht="12.75" x14ac:dyDescent="0.2">
      <c r="B70" s="306"/>
      <c r="C70" s="308" t="s">
        <v>5</v>
      </c>
      <c r="D70" s="154">
        <f>+'4.4.1.M LDI_EMPR'!D70+'4.5.1.M L_EMPR'!D70+'4.6.1.M M_EMPR'!D70</f>
        <v>827887.19596666656</v>
      </c>
      <c r="E70" s="155">
        <f>+'4.4.1.M LDI_EMPR'!E70+'4.5.1.M L_EMPR'!E70+'4.6.1.M M_EMPR'!E70</f>
        <v>580674.69108333334</v>
      </c>
      <c r="F70" s="155">
        <f>+'4.4.1.M LDI_EMPR'!F70+'4.5.1.M L_EMPR'!F70+'4.6.1.M M_EMPR'!F70</f>
        <v>1002421.2066166669</v>
      </c>
      <c r="G70" s="155">
        <f>+'4.4.1.M LDI_EMPR'!G70+'4.5.1.M L_EMPR'!G70+'4.6.1.M M_EMPR'!G70</f>
        <v>16359.087666666666</v>
      </c>
      <c r="H70" s="155">
        <f>+'4.4.1.M LDI_EMPR'!H70+'4.5.1.M L_EMPR'!H70+'4.6.1.M M_EMPR'!H70</f>
        <v>44.869816666666665</v>
      </c>
      <c r="I70" s="155">
        <f>+'4.4.1.M LDI_EMPR'!I70+'4.5.1.M L_EMPR'!I70+'4.6.1.M M_EMPR'!I70</f>
        <v>941.43486666666672</v>
      </c>
      <c r="J70" s="155">
        <f>+'4.5.1.M L_EMPR'!J70+'4.6.1.M M_EMPR'!J70</f>
        <v>0</v>
      </c>
      <c r="K70" s="155">
        <f>+'4.4.1.M LDI_EMPR'!J70+'4.5.1.M L_EMPR'!K70+'4.6.1.M M_EMPR'!K70</f>
        <v>99.615933333333345</v>
      </c>
      <c r="L70" s="155">
        <f>+'4.4.1.M LDI_EMPR'!K70+'4.5.1.M L_EMPR'!L70+'4.6.1.M M_EMPR'!L70</f>
        <v>35781.157599999991</v>
      </c>
      <c r="M70" s="155">
        <f>+'4.4.1.M LDI_EMPR'!L70+'4.5.1.M L_EMPR'!M70+'4.6.1.M M_EMPR'!M70</f>
        <v>1778.1492833333332</v>
      </c>
      <c r="N70" s="155"/>
      <c r="O70" s="155"/>
      <c r="P70" s="278">
        <f>+'4.4.1.M LDI_EMPR'!O70+'4.5.1.M L_EMPR'!P70+'4.6.1.M M_EMPR'!P70</f>
        <v>347580.52043333329</v>
      </c>
      <c r="Q70" s="313">
        <f t="shared" si="0"/>
        <v>2813567.929266667</v>
      </c>
      <c r="R70" s="316"/>
    </row>
    <row r="71" spans="2:18" ht="12.75" x14ac:dyDescent="0.2">
      <c r="B71" s="304"/>
      <c r="C71" s="308" t="s">
        <v>6</v>
      </c>
      <c r="D71" s="154">
        <f>+'4.4.1.M LDI_EMPR'!D71+'4.5.1.M L_EMPR'!D71+'4.6.1.M M_EMPR'!D71</f>
        <v>848848.15823333326</v>
      </c>
      <c r="E71" s="155">
        <f>+'4.4.1.M LDI_EMPR'!E71+'4.5.1.M L_EMPR'!E71+'4.6.1.M M_EMPR'!E71</f>
        <v>593838.02333333367</v>
      </c>
      <c r="F71" s="155">
        <f>+'4.4.1.M LDI_EMPR'!F71+'4.5.1.M L_EMPR'!F71+'4.6.1.M M_EMPR'!F71</f>
        <v>1032391.8937</v>
      </c>
      <c r="G71" s="155">
        <f>+'4.4.1.M LDI_EMPR'!G71+'4.5.1.M L_EMPR'!G71+'4.6.1.M M_EMPR'!G71</f>
        <v>16581.483249999997</v>
      </c>
      <c r="H71" s="155">
        <f>+'4.4.1.M LDI_EMPR'!H71+'4.5.1.M L_EMPR'!H71+'4.6.1.M M_EMPR'!H71</f>
        <v>43.214199999999991</v>
      </c>
      <c r="I71" s="155">
        <f>+'4.4.1.M LDI_EMPR'!I71+'4.5.1.M L_EMPR'!I71+'4.6.1.M M_EMPR'!I71</f>
        <v>176.34115</v>
      </c>
      <c r="J71" s="155">
        <f>+'4.5.1.M L_EMPR'!J71+'4.6.1.M M_EMPR'!J71</f>
        <v>0</v>
      </c>
      <c r="K71" s="155">
        <f>+'4.4.1.M LDI_EMPR'!J71+'4.5.1.M L_EMPR'!K71+'4.6.1.M M_EMPR'!K71</f>
        <v>100.07251666666667</v>
      </c>
      <c r="L71" s="155">
        <f>+'4.4.1.M LDI_EMPR'!K71+'4.5.1.M L_EMPR'!L71+'4.6.1.M M_EMPR'!L71</f>
        <v>37635.998000000007</v>
      </c>
      <c r="M71" s="155">
        <f>+'4.4.1.M LDI_EMPR'!L71+'4.5.1.M L_EMPR'!M71+'4.6.1.M M_EMPR'!M71</f>
        <v>1726.6091000000006</v>
      </c>
      <c r="N71" s="155"/>
      <c r="O71" s="155"/>
      <c r="P71" s="278">
        <f>+'4.4.1.M LDI_EMPR'!O71+'4.5.1.M L_EMPR'!P71+'4.6.1.M M_EMPR'!P71</f>
        <v>386588.33363333339</v>
      </c>
      <c r="Q71" s="313">
        <f t="shared" si="0"/>
        <v>2917930.1271166671</v>
      </c>
      <c r="R71" s="316"/>
    </row>
    <row r="72" spans="2:18" ht="12.75" x14ac:dyDescent="0.2">
      <c r="B72" s="304"/>
      <c r="C72" s="308" t="s">
        <v>7</v>
      </c>
      <c r="D72" s="154">
        <f>+'4.4.1.M LDI_EMPR'!D72+'4.5.1.M L_EMPR'!D72+'4.6.1.M M_EMPR'!D72</f>
        <v>826894.68533333356</v>
      </c>
      <c r="E72" s="155">
        <f>+'4.4.1.M LDI_EMPR'!E72+'4.5.1.M L_EMPR'!E72+'4.6.1.M M_EMPR'!E72</f>
        <v>589114.70110000006</v>
      </c>
      <c r="F72" s="155">
        <f>+'4.4.1.M LDI_EMPR'!F72+'4.5.1.M L_EMPR'!F72+'4.6.1.M M_EMPR'!F72</f>
        <v>1020017.6847499994</v>
      </c>
      <c r="G72" s="155">
        <f>+'4.4.1.M LDI_EMPR'!G72+'4.5.1.M L_EMPR'!G72+'4.6.1.M M_EMPR'!G72</f>
        <v>16011.080383333336</v>
      </c>
      <c r="H72" s="155">
        <f>+'4.4.1.M LDI_EMPR'!H72+'4.5.1.M L_EMPR'!H72+'4.6.1.M M_EMPR'!H72</f>
        <v>43.521616666666667</v>
      </c>
      <c r="I72" s="155">
        <f>+'4.4.1.M LDI_EMPR'!I72+'4.5.1.M L_EMPR'!I72+'4.6.1.M M_EMPR'!I72</f>
        <v>75.464716666666661</v>
      </c>
      <c r="J72" s="155">
        <f>+'4.5.1.M L_EMPR'!J72+'4.6.1.M M_EMPR'!J72</f>
        <v>0</v>
      </c>
      <c r="K72" s="155">
        <f>+'4.4.1.M LDI_EMPR'!J72+'4.5.1.M L_EMPR'!K72+'4.6.1.M M_EMPR'!K72</f>
        <v>89.851633333333339</v>
      </c>
      <c r="L72" s="155">
        <f>+'4.4.1.M LDI_EMPR'!K72+'4.5.1.M L_EMPR'!L72+'4.6.1.M M_EMPR'!L72</f>
        <v>37654.731599999985</v>
      </c>
      <c r="M72" s="155">
        <f>+'4.4.1.M LDI_EMPR'!L72+'4.5.1.M L_EMPR'!M72+'4.6.1.M M_EMPR'!M72</f>
        <v>1646.0171500000001</v>
      </c>
      <c r="N72" s="155"/>
      <c r="O72" s="155"/>
      <c r="P72" s="278">
        <f>+'4.4.1.M LDI_EMPR'!O72+'4.5.1.M L_EMPR'!P72+'4.6.1.M M_EMPR'!P72</f>
        <v>402751.03196666669</v>
      </c>
      <c r="Q72" s="313">
        <f t="shared" ref="Q72:Q81" si="1">SUM(D72:P72)</f>
        <v>2894298.7702500001</v>
      </c>
      <c r="R72" s="316"/>
    </row>
    <row r="73" spans="2:18" ht="12.75" x14ac:dyDescent="0.2">
      <c r="B73" s="304"/>
      <c r="C73" s="308" t="s">
        <v>8</v>
      </c>
      <c r="D73" s="154">
        <f>+'4.4.1.M LDI_EMPR'!D73+'4.5.1.M L_EMPR'!D73+'4.6.1.M M_EMPR'!D73</f>
        <v>811664.24666666682</v>
      </c>
      <c r="E73" s="155">
        <f>+'4.4.1.M LDI_EMPR'!E73+'4.5.1.M L_EMPR'!E73+'4.6.1.M M_EMPR'!E73</f>
        <v>592426.90323333326</v>
      </c>
      <c r="F73" s="155">
        <f>+'4.4.1.M LDI_EMPR'!F73+'4.5.1.M L_EMPR'!F73+'4.6.1.M M_EMPR'!F73</f>
        <v>1014620.0678000003</v>
      </c>
      <c r="G73" s="155">
        <f>+'4.4.1.M LDI_EMPR'!G73+'4.5.1.M L_EMPR'!G73+'4.6.1.M M_EMPR'!G73</f>
        <v>15559.294083333338</v>
      </c>
      <c r="H73" s="155">
        <f>+'4.4.1.M LDI_EMPR'!H73+'4.5.1.M L_EMPR'!H73+'4.6.1.M M_EMPR'!H73</f>
        <v>39.461100000000002</v>
      </c>
      <c r="I73" s="155">
        <f>+'4.4.1.M LDI_EMPR'!I73+'4.5.1.M L_EMPR'!I73+'4.6.1.M M_EMPR'!I73</f>
        <v>75.449433333333332</v>
      </c>
      <c r="J73" s="155">
        <f>+'4.5.1.M L_EMPR'!J73+'4.6.1.M M_EMPR'!J73</f>
        <v>0</v>
      </c>
      <c r="K73" s="155">
        <f>+'4.4.1.M LDI_EMPR'!J73+'4.5.1.M L_EMPR'!K73+'4.6.1.M M_EMPR'!K73</f>
        <v>207.52076666666676</v>
      </c>
      <c r="L73" s="155">
        <f>+'4.4.1.M LDI_EMPR'!K73+'4.5.1.M L_EMPR'!L73+'4.6.1.M M_EMPR'!L73</f>
        <v>38126.776266666668</v>
      </c>
      <c r="M73" s="155">
        <f>+'4.4.1.M LDI_EMPR'!L73+'4.5.1.M L_EMPR'!M73+'4.6.1.M M_EMPR'!M73</f>
        <v>1611.3810000000001</v>
      </c>
      <c r="N73" s="155"/>
      <c r="O73" s="155"/>
      <c r="P73" s="278">
        <f>+'4.4.1.M LDI_EMPR'!O73+'4.5.1.M L_EMPR'!P73+'4.6.1.M M_EMPR'!P73</f>
        <v>426768.44138333335</v>
      </c>
      <c r="Q73" s="313">
        <f t="shared" si="1"/>
        <v>2901099.5417333334</v>
      </c>
      <c r="R73" s="316"/>
    </row>
    <row r="74" spans="2:18" ht="12.75" x14ac:dyDescent="0.2">
      <c r="B74" s="304"/>
      <c r="C74" s="308" t="s">
        <v>9</v>
      </c>
      <c r="D74" s="154">
        <f>+'4.4.1.M LDI_EMPR'!D74+'4.5.1.M L_EMPR'!D74+'4.6.1.M M_EMPR'!D74</f>
        <v>871647.23919999995</v>
      </c>
      <c r="E74" s="155">
        <f>+'4.4.1.M LDI_EMPR'!E74+'4.5.1.M L_EMPR'!E74+'4.6.1.M M_EMPR'!E74</f>
        <v>614275.79951666656</v>
      </c>
      <c r="F74" s="155">
        <f>+'4.4.1.M LDI_EMPR'!F74+'4.5.1.M L_EMPR'!F74+'4.6.1.M M_EMPR'!F74</f>
        <v>1083206.7380666665</v>
      </c>
      <c r="G74" s="155">
        <f>+'4.4.1.M LDI_EMPR'!G74+'4.5.1.M L_EMPR'!G74+'4.6.1.M M_EMPR'!G74</f>
        <v>16837.53255</v>
      </c>
      <c r="H74" s="155">
        <f>+'4.4.1.M LDI_EMPR'!H74+'4.5.1.M L_EMPR'!H74+'4.6.1.M M_EMPR'!H74</f>
        <v>31.215766666666681</v>
      </c>
      <c r="I74" s="155">
        <f>+'4.4.1.M LDI_EMPR'!I74+'4.5.1.M L_EMPR'!I74+'4.6.1.M M_EMPR'!I74</f>
        <v>56.330333333333343</v>
      </c>
      <c r="J74" s="155">
        <f>+'4.5.1.M L_EMPR'!J74+'4.6.1.M M_EMPR'!J74</f>
        <v>0</v>
      </c>
      <c r="K74" s="155">
        <f>+'4.4.1.M LDI_EMPR'!J74+'4.5.1.M L_EMPR'!K74+'4.6.1.M M_EMPR'!K74</f>
        <v>256.4599833333333</v>
      </c>
      <c r="L74" s="155">
        <f>+'4.4.1.M LDI_EMPR'!K74+'4.5.1.M L_EMPR'!L74+'4.6.1.M M_EMPR'!L74</f>
        <v>40539.234983333328</v>
      </c>
      <c r="M74" s="155">
        <f>+'4.4.1.M LDI_EMPR'!L74+'4.5.1.M L_EMPR'!M74+'4.6.1.M M_EMPR'!M74</f>
        <v>1757.9581500000004</v>
      </c>
      <c r="N74" s="155"/>
      <c r="O74" s="155"/>
      <c r="P74" s="278">
        <f>+'4.4.1.M LDI_EMPR'!O74+'4.5.1.M L_EMPR'!P74+'4.6.1.M M_EMPR'!P74</f>
        <v>475640.83493333327</v>
      </c>
      <c r="Q74" s="313">
        <f t="shared" si="1"/>
        <v>3104249.343483333</v>
      </c>
      <c r="R74" s="316"/>
    </row>
    <row r="75" spans="2:18" ht="12.75" x14ac:dyDescent="0.2">
      <c r="B75" s="306"/>
      <c r="C75" s="308" t="s">
        <v>10</v>
      </c>
      <c r="D75" s="154">
        <f>+'4.4.1.M LDI_EMPR'!D75+'4.5.1.M L_EMPR'!D75+'4.6.1.M M_EMPR'!D75</f>
        <v>777470.14393333346</v>
      </c>
      <c r="E75" s="155">
        <f>+'4.4.1.M LDI_EMPR'!E75+'4.5.1.M L_EMPR'!E75+'4.6.1.M M_EMPR'!E75</f>
        <v>568368.05521666666</v>
      </c>
      <c r="F75" s="155">
        <f>+'4.4.1.M LDI_EMPR'!F75+'4.5.1.M L_EMPR'!F75+'4.6.1.M M_EMPR'!F75</f>
        <v>993596.87046666699</v>
      </c>
      <c r="G75" s="155">
        <f>+'4.4.1.M LDI_EMPR'!G75+'4.5.1.M L_EMPR'!G75+'4.6.1.M M_EMPR'!G75</f>
        <v>16921.115466666666</v>
      </c>
      <c r="H75" s="155">
        <f>+'4.4.1.M LDI_EMPR'!H75+'4.5.1.M L_EMPR'!H75+'4.6.1.M M_EMPR'!H75</f>
        <v>34.581099999999992</v>
      </c>
      <c r="I75" s="155">
        <f>+'4.4.1.M LDI_EMPR'!I75+'4.5.1.M L_EMPR'!I75+'4.6.1.M M_EMPR'!I75</f>
        <v>14.27418333333333</v>
      </c>
      <c r="J75" s="155">
        <f>+'4.5.1.M L_EMPR'!J75+'4.6.1.M M_EMPR'!J75</f>
        <v>0</v>
      </c>
      <c r="K75" s="155">
        <f>+'4.4.1.M LDI_EMPR'!J75+'4.5.1.M L_EMPR'!K75+'4.6.1.M M_EMPR'!K75</f>
        <v>215.74038333333337</v>
      </c>
      <c r="L75" s="155">
        <f>+'4.4.1.M LDI_EMPR'!K75+'4.5.1.M L_EMPR'!L75+'4.6.1.M M_EMPR'!L75</f>
        <v>36908.965966666656</v>
      </c>
      <c r="M75" s="155">
        <f>+'4.4.1.M LDI_EMPR'!L75+'4.5.1.M L_EMPR'!M75+'4.6.1.M M_EMPR'!M75</f>
        <v>1524.1886666666669</v>
      </c>
      <c r="N75" s="155"/>
      <c r="O75" s="155"/>
      <c r="P75" s="278">
        <f>+'4.4.1.M LDI_EMPR'!O75+'4.5.1.M L_EMPR'!P75+'4.6.1.M M_EMPR'!P75</f>
        <v>442834.90061666665</v>
      </c>
      <c r="Q75" s="313">
        <f t="shared" si="1"/>
        <v>2837888.8360000011</v>
      </c>
      <c r="R75" s="316"/>
    </row>
    <row r="76" spans="2:18" ht="12.75" x14ac:dyDescent="0.2">
      <c r="B76" s="306"/>
      <c r="C76" s="308" t="s">
        <v>11</v>
      </c>
      <c r="D76" s="154">
        <f>+'4.4.1.M LDI_EMPR'!D76+'4.5.1.M L_EMPR'!D76+'4.6.1.M M_EMPR'!D76</f>
        <v>887805.15270000009</v>
      </c>
      <c r="E76" s="155">
        <f>+'4.4.1.M LDI_EMPR'!E76+'4.5.1.M L_EMPR'!E76+'4.6.1.M M_EMPR'!E76</f>
        <v>622396.30243333324</v>
      </c>
      <c r="F76" s="155">
        <f>+'4.4.1.M LDI_EMPR'!F76+'4.5.1.M L_EMPR'!F76+'4.6.1.M M_EMPR'!F76</f>
        <v>1146855.3270499995</v>
      </c>
      <c r="G76" s="155">
        <f>+'4.4.1.M LDI_EMPR'!G76+'4.5.1.M L_EMPR'!G76+'4.6.1.M M_EMPR'!G76</f>
        <v>19855.324483333326</v>
      </c>
      <c r="H76" s="155">
        <f>+'4.4.1.M LDI_EMPR'!H76+'4.5.1.M L_EMPR'!H76+'4.6.1.M M_EMPR'!H76</f>
        <v>39.924666666666667</v>
      </c>
      <c r="I76" s="155">
        <f>+'4.4.1.M LDI_EMPR'!I76+'4.5.1.M L_EMPR'!I76+'4.6.1.M M_EMPR'!I76</f>
        <v>0</v>
      </c>
      <c r="J76" s="155">
        <f>+'4.5.1.M L_EMPR'!J76+'4.6.1.M M_EMPR'!J76</f>
        <v>0</v>
      </c>
      <c r="K76" s="155">
        <f>+'4.4.1.M LDI_EMPR'!J76+'4.5.1.M L_EMPR'!K76+'4.6.1.M M_EMPR'!K76</f>
        <v>234.99351666666669</v>
      </c>
      <c r="L76" s="155">
        <f>+'4.4.1.M LDI_EMPR'!K76+'4.5.1.M L_EMPR'!L76+'4.6.1.M M_EMPR'!L76</f>
        <v>41706.387849999992</v>
      </c>
      <c r="M76" s="155">
        <f>+'4.4.1.M LDI_EMPR'!L76+'4.5.1.M L_EMPR'!M76+'4.6.1.M M_EMPR'!M76</f>
        <v>1790.0794166666669</v>
      </c>
      <c r="N76" s="155"/>
      <c r="O76" s="155"/>
      <c r="P76" s="278">
        <f>+'4.4.1.M LDI_EMPR'!O76+'4.5.1.M L_EMPR'!P76+'4.6.1.M M_EMPR'!P76</f>
        <v>475702.57793333323</v>
      </c>
      <c r="Q76" s="313">
        <f t="shared" si="1"/>
        <v>3196386.0700499997</v>
      </c>
      <c r="R76" s="316"/>
    </row>
    <row r="77" spans="2:18" ht="12.75" x14ac:dyDescent="0.2">
      <c r="B77" s="304"/>
      <c r="C77" s="308" t="s">
        <v>12</v>
      </c>
      <c r="D77" s="154">
        <f>+'4.4.1.M LDI_EMPR'!D77+'4.5.1.M L_EMPR'!D77+'4.6.1.M M_EMPR'!D77</f>
        <v>851522.22286666662</v>
      </c>
      <c r="E77" s="155">
        <f>+'4.4.1.M LDI_EMPR'!E77+'4.5.1.M L_EMPR'!E77+'4.6.1.M M_EMPR'!E77</f>
        <v>600800.72861666675</v>
      </c>
      <c r="F77" s="155">
        <f>+'4.4.1.M LDI_EMPR'!F77+'4.5.1.M L_EMPR'!F77+'4.6.1.M M_EMPR'!F77</f>
        <v>1100869.9091666664</v>
      </c>
      <c r="G77" s="155">
        <f>+'4.4.1.M LDI_EMPR'!G77+'4.5.1.M L_EMPR'!G77+'4.6.1.M M_EMPR'!G77</f>
        <v>20055.608800000002</v>
      </c>
      <c r="H77" s="155">
        <f>+'4.4.1.M LDI_EMPR'!H77+'4.5.1.M L_EMPR'!H77+'4.6.1.M M_EMPR'!H77</f>
        <v>34.156083333333342</v>
      </c>
      <c r="I77" s="155">
        <f>+'4.4.1.M LDI_EMPR'!I77+'4.5.1.M L_EMPR'!I77+'4.6.1.M M_EMPR'!I77</f>
        <v>0</v>
      </c>
      <c r="J77" s="155">
        <f>+'4.5.1.M L_EMPR'!J77+'4.6.1.M M_EMPR'!J77</f>
        <v>0</v>
      </c>
      <c r="K77" s="155">
        <f>+'4.4.1.M LDI_EMPR'!J77+'4.5.1.M L_EMPR'!K77+'4.6.1.M M_EMPR'!K77</f>
        <v>214.607</v>
      </c>
      <c r="L77" s="155">
        <f>+'4.4.1.M LDI_EMPR'!K77+'4.5.1.M L_EMPR'!L77+'4.6.1.M M_EMPR'!L77</f>
        <v>40853.167716666678</v>
      </c>
      <c r="M77" s="155">
        <f>+'4.4.1.M LDI_EMPR'!L77+'4.5.1.M L_EMPR'!M77+'4.6.1.M M_EMPR'!M77</f>
        <v>1741.7061666666666</v>
      </c>
      <c r="N77" s="155"/>
      <c r="O77" s="155"/>
      <c r="P77" s="278">
        <f>+'4.4.1.M LDI_EMPR'!O77+'4.5.1.M L_EMPR'!P77+'4.6.1.M M_EMPR'!P77</f>
        <v>472414.61835000012</v>
      </c>
      <c r="Q77" s="313">
        <f t="shared" si="1"/>
        <v>3088506.7247666665</v>
      </c>
      <c r="R77" s="316"/>
    </row>
    <row r="78" spans="2:18" ht="13.5" thickBot="1" x14ac:dyDescent="0.25">
      <c r="B78" s="309"/>
      <c r="C78" s="310" t="s">
        <v>13</v>
      </c>
      <c r="D78" s="156">
        <f>+'4.4.1.M LDI_EMPR'!D78+'4.5.1.M L_EMPR'!D78+'4.6.1.M M_EMPR'!D78</f>
        <v>860489.56220000004</v>
      </c>
      <c r="E78" s="157">
        <f>+'4.4.1.M LDI_EMPR'!E78+'4.5.1.M L_EMPR'!E78+'4.6.1.M M_EMPR'!E78</f>
        <v>608437.29141666659</v>
      </c>
      <c r="F78" s="157">
        <f>+'4.4.1.M LDI_EMPR'!F78+'4.5.1.M L_EMPR'!F78+'4.6.1.M M_EMPR'!F78</f>
        <v>1118287.8899666669</v>
      </c>
      <c r="G78" s="157">
        <f>+'4.4.1.M LDI_EMPR'!G78+'4.5.1.M L_EMPR'!G78+'4.6.1.M M_EMPR'!G78</f>
        <v>21237.637866666664</v>
      </c>
      <c r="H78" s="157">
        <f>+'4.4.1.M LDI_EMPR'!H78+'4.5.1.M L_EMPR'!H78+'4.6.1.M M_EMPR'!H78</f>
        <v>34.776283333333325</v>
      </c>
      <c r="I78" s="157">
        <f>+'4.4.1.M LDI_EMPR'!I78+'4.5.1.M L_EMPR'!I78+'4.6.1.M M_EMPR'!I78</f>
        <v>0</v>
      </c>
      <c r="J78" s="157">
        <f>+'4.5.1.M L_EMPR'!J78+'4.6.1.M M_EMPR'!J78</f>
        <v>0</v>
      </c>
      <c r="K78" s="157">
        <f>+'4.4.1.M LDI_EMPR'!J78+'4.5.1.M L_EMPR'!K78+'4.6.1.M M_EMPR'!K78</f>
        <v>237.65324999999999</v>
      </c>
      <c r="L78" s="157">
        <f>+'4.4.1.M LDI_EMPR'!K78+'4.5.1.M L_EMPR'!L78+'4.6.1.M M_EMPR'!L78</f>
        <v>43270.148466666666</v>
      </c>
      <c r="M78" s="157">
        <f>+'4.4.1.M LDI_EMPR'!L78+'4.5.1.M L_EMPR'!M78+'4.6.1.M M_EMPR'!M78</f>
        <v>1702.5678166666669</v>
      </c>
      <c r="N78" s="157"/>
      <c r="O78" s="157"/>
      <c r="P78" s="279">
        <f>+'4.4.1.M LDI_EMPR'!O78+'4.5.1.M L_EMPR'!P78+'4.6.1.M M_EMPR'!P78</f>
        <v>502819.04496666661</v>
      </c>
      <c r="Q78" s="314">
        <f t="shared" si="1"/>
        <v>3156516.5722333337</v>
      </c>
      <c r="R78" s="316"/>
    </row>
    <row r="79" spans="2:18" ht="12.75" x14ac:dyDescent="0.2">
      <c r="B79" s="302">
        <v>2019</v>
      </c>
      <c r="C79" s="307" t="s">
        <v>2</v>
      </c>
      <c r="D79" s="152">
        <f>+'4.4.1.M LDI_EMPR'!D79+'4.5.1.M L_EMPR'!D79+'4.6.1.M M_EMPR'!D79</f>
        <v>855829.77060000005</v>
      </c>
      <c r="E79" s="153">
        <f>+'4.4.1.M LDI_EMPR'!E79+'4.5.1.M L_EMPR'!E79+'4.6.1.M M_EMPR'!E79</f>
        <v>575862.21048333333</v>
      </c>
      <c r="F79" s="153">
        <f>+'4.4.1.M LDI_EMPR'!F79+'4.5.1.M L_EMPR'!F79+'4.6.1.M M_EMPR'!F79</f>
        <v>1124562.9071666668</v>
      </c>
      <c r="G79" s="153">
        <f>+'4.4.1.M LDI_EMPR'!G79+'4.5.1.M L_EMPR'!G79+'4.6.1.M M_EMPR'!G79</f>
        <v>21282.871049999998</v>
      </c>
      <c r="H79" s="153">
        <f>+'4.4.1.M LDI_EMPR'!H79+'4.5.1.M L_EMPR'!H79+'4.6.1.M M_EMPR'!H79</f>
        <v>32.426316666666665</v>
      </c>
      <c r="I79" s="153">
        <f>+'4.4.1.M LDI_EMPR'!I79+'4.5.1.M L_EMPR'!I79+'4.6.1.M M_EMPR'!I79</f>
        <v>0</v>
      </c>
      <c r="J79" s="153">
        <f>+'4.5.1.M L_EMPR'!J79+'4.6.1.M M_EMPR'!J79</f>
        <v>0</v>
      </c>
      <c r="K79" s="153">
        <f>+'4.4.1.M LDI_EMPR'!J79+'4.5.1.M L_EMPR'!K79+'4.6.1.M M_EMPR'!K79</f>
        <v>232.44725</v>
      </c>
      <c r="L79" s="153">
        <f>+'4.4.1.M LDI_EMPR'!K79+'4.5.1.M L_EMPR'!L79+'4.6.1.M M_EMPR'!L79</f>
        <v>43771.126283333339</v>
      </c>
      <c r="M79" s="153">
        <f>+'4.4.1.M LDI_EMPR'!L79+'4.5.1.M L_EMPR'!M79+'4.6.1.M M_EMPR'!M79</f>
        <v>1654.5714833333332</v>
      </c>
      <c r="N79" s="153"/>
      <c r="O79" s="153"/>
      <c r="P79" s="277">
        <f>+'4.4.1.M LDI_EMPR'!O79+'4.5.1.M L_EMPR'!P79+'4.6.1.M M_EMPR'!P79</f>
        <v>531723.38828333328</v>
      </c>
      <c r="Q79" s="315">
        <f t="shared" si="1"/>
        <v>3154951.7189166672</v>
      </c>
      <c r="R79" s="316"/>
    </row>
    <row r="80" spans="2:18" ht="12.75" x14ac:dyDescent="0.2">
      <c r="B80" s="304"/>
      <c r="C80" s="308" t="s">
        <v>3</v>
      </c>
      <c r="D80" s="154">
        <f>+'4.4.1.M LDI_EMPR'!D80+'4.5.1.M L_EMPR'!D80+'4.6.1.M M_EMPR'!D80</f>
        <v>736012.75733333325</v>
      </c>
      <c r="E80" s="155">
        <f>+'4.4.1.M LDI_EMPR'!E80+'4.5.1.M L_EMPR'!E80+'4.6.1.M M_EMPR'!E80</f>
        <v>505224.21094999992</v>
      </c>
      <c r="F80" s="155">
        <f>+'4.4.1.M LDI_EMPR'!F80+'4.5.1.M L_EMPR'!F80+'4.6.1.M M_EMPR'!F80</f>
        <v>976607.05328333343</v>
      </c>
      <c r="G80" s="155">
        <f>+'4.4.1.M LDI_EMPR'!G80+'4.5.1.M L_EMPR'!G80+'4.6.1.M M_EMPR'!G80</f>
        <v>18770.550499999998</v>
      </c>
      <c r="H80" s="155">
        <f>+'4.4.1.M LDI_EMPR'!H80+'4.5.1.M L_EMPR'!H80+'4.6.1.M M_EMPR'!H80</f>
        <v>42.918733333333336</v>
      </c>
      <c r="I80" s="155">
        <f>+'4.4.1.M LDI_EMPR'!I80+'4.5.1.M L_EMPR'!I80+'4.6.1.M M_EMPR'!I80</f>
        <v>0</v>
      </c>
      <c r="J80" s="155">
        <f>+'4.5.1.M L_EMPR'!J80+'4.6.1.M M_EMPR'!J80</f>
        <v>0</v>
      </c>
      <c r="K80" s="155">
        <f>+'4.4.1.M LDI_EMPR'!J80+'4.5.1.M L_EMPR'!K80+'4.6.1.M M_EMPR'!K80</f>
        <v>192.69306666666668</v>
      </c>
      <c r="L80" s="155">
        <f>+'4.4.1.M LDI_EMPR'!K80+'4.5.1.M L_EMPR'!L80+'4.6.1.M M_EMPR'!L80</f>
        <v>39130.975916666663</v>
      </c>
      <c r="M80" s="155">
        <f>+'4.4.1.M LDI_EMPR'!L80+'4.5.1.M L_EMPR'!M80+'4.6.1.M M_EMPR'!M80</f>
        <v>1346.2788333333331</v>
      </c>
      <c r="N80" s="155"/>
      <c r="O80" s="155"/>
      <c r="P80" s="278">
        <f>+'4.4.1.M LDI_EMPR'!O80+'4.5.1.M L_EMPR'!P80+'4.6.1.M M_EMPR'!P80</f>
        <v>475457.78996666661</v>
      </c>
      <c r="Q80" s="313">
        <f t="shared" si="1"/>
        <v>2752785.2285833331</v>
      </c>
      <c r="R80" s="316"/>
    </row>
    <row r="81" spans="2:18" ht="12.75" x14ac:dyDescent="0.2">
      <c r="B81" s="304"/>
      <c r="C81" s="308" t="s">
        <v>4</v>
      </c>
      <c r="D81" s="154">
        <f>+'4.4.1.M LDI_EMPR'!D81+'4.5.1.M L_EMPR'!D81+'4.6.1.M M_EMPR'!D81</f>
        <v>868951.71070000017</v>
      </c>
      <c r="E81" s="155">
        <f>+'4.4.1.M LDI_EMPR'!E81+'4.5.1.M L_EMPR'!E81+'4.6.1.M M_EMPR'!E81</f>
        <v>584866.97604999994</v>
      </c>
      <c r="F81" s="155">
        <f>+'4.4.1.M LDI_EMPR'!F81+'4.5.1.M L_EMPR'!F81+'4.6.1.M M_EMPR'!F81</f>
        <v>1154371.2521999995</v>
      </c>
      <c r="G81" s="155">
        <f>+'4.4.1.M LDI_EMPR'!G81+'4.5.1.M L_EMPR'!G81+'4.6.1.M M_EMPR'!G81</f>
        <v>22075.483250000005</v>
      </c>
      <c r="H81" s="155">
        <f>+'4.4.1.M LDI_EMPR'!H81+'4.5.1.M L_EMPR'!H81+'4.6.1.M M_EMPR'!H81</f>
        <v>29.449183333333337</v>
      </c>
      <c r="I81" s="155">
        <f>+'4.4.1.M LDI_EMPR'!I81+'4.5.1.M L_EMPR'!I81+'4.6.1.M M_EMPR'!I81</f>
        <v>0</v>
      </c>
      <c r="J81" s="155">
        <f>+'4.5.1.M L_EMPR'!J81+'4.6.1.M M_EMPR'!J81</f>
        <v>0</v>
      </c>
      <c r="K81" s="155">
        <f>+'4.4.1.M LDI_EMPR'!J81+'4.5.1.M L_EMPR'!K81+'4.6.1.M M_EMPR'!K81</f>
        <v>233.6691166666667</v>
      </c>
      <c r="L81" s="155">
        <f>+'4.4.1.M LDI_EMPR'!K81+'4.5.1.M L_EMPR'!L81+'4.6.1.M M_EMPR'!L81</f>
        <v>46554.563500000004</v>
      </c>
      <c r="M81" s="155">
        <f>+'4.4.1.M LDI_EMPR'!L81+'4.5.1.M L_EMPR'!M81+'4.6.1.M M_EMPR'!M81</f>
        <v>1601.0283999999997</v>
      </c>
      <c r="N81" s="155"/>
      <c r="O81" s="155"/>
      <c r="P81" s="278">
        <f>+'4.4.1.M LDI_EMPR'!O81+'4.5.1.M L_EMPR'!P81+'4.6.1.M M_EMPR'!P81</f>
        <v>564747.64520000003</v>
      </c>
      <c r="Q81" s="313">
        <f t="shared" si="1"/>
        <v>3243431.7775999997</v>
      </c>
      <c r="R81" s="316"/>
    </row>
    <row r="82" spans="2:18" ht="12.75" x14ac:dyDescent="0.2">
      <c r="B82" s="306"/>
      <c r="C82" s="308" t="s">
        <v>5</v>
      </c>
      <c r="D82" s="154">
        <f>+'4.4.1.M LDI_EMPR'!D82+'4.5.1.M L_EMPR'!D82+'4.6.1.M M_EMPR'!D82</f>
        <v>823980.79414999986</v>
      </c>
      <c r="E82" s="155">
        <f>+'4.4.1.M LDI_EMPR'!E82+'4.5.1.M L_EMPR'!E82+'4.6.1.M M_EMPR'!E82</f>
        <v>562140.22265000001</v>
      </c>
      <c r="F82" s="155">
        <f>+'4.4.1.M LDI_EMPR'!F82+'4.5.1.M L_EMPR'!F82+'4.6.1.M M_EMPR'!F82</f>
        <v>1118119.2010833332</v>
      </c>
      <c r="G82" s="155">
        <f>+'4.4.1.M LDI_EMPR'!G82+'4.5.1.M L_EMPR'!G82+'4.6.1.M M_EMPR'!G82</f>
        <v>21402.730833333335</v>
      </c>
      <c r="H82" s="155">
        <f>+'4.4.1.M LDI_EMPR'!H82+'4.5.1.M L_EMPR'!H82+'4.6.1.M M_EMPR'!H82</f>
        <v>25.920349999999999</v>
      </c>
      <c r="I82" s="155">
        <f>+'4.4.1.M LDI_EMPR'!I82+'4.5.1.M L_EMPR'!I82+'4.6.1.M M_EMPR'!I82</f>
        <v>0</v>
      </c>
      <c r="J82" s="155">
        <f>+'4.5.1.M L_EMPR'!J82+'4.6.1.M M_EMPR'!J82</f>
        <v>0</v>
      </c>
      <c r="K82" s="155">
        <f>+'4.4.1.M LDI_EMPR'!J82+'4.5.1.M L_EMPR'!K82+'4.6.1.M M_EMPR'!K82</f>
        <v>158.26018333333329</v>
      </c>
      <c r="L82" s="155">
        <f>+'4.4.1.M LDI_EMPR'!K82+'4.5.1.M L_EMPR'!L82+'4.6.1.M M_EMPR'!L82</f>
        <v>45396.971099999995</v>
      </c>
      <c r="M82" s="155">
        <f>+'4.4.1.M LDI_EMPR'!L82+'4.5.1.M L_EMPR'!M82+'4.6.1.M M_EMPR'!M82</f>
        <v>1530.0276166666672</v>
      </c>
      <c r="N82" s="155"/>
      <c r="O82" s="155"/>
      <c r="P82" s="278">
        <f>+'4.4.1.M LDI_EMPR'!O82+'4.5.1.M L_EMPR'!P82+'4.6.1.M M_EMPR'!P82</f>
        <v>542307.05818333337</v>
      </c>
      <c r="Q82" s="313">
        <f t="shared" ref="Q82:Q93" si="2">SUM(D82:P82)</f>
        <v>3115061.18615</v>
      </c>
      <c r="R82" s="316"/>
    </row>
    <row r="83" spans="2:18" ht="12.75" x14ac:dyDescent="0.2">
      <c r="B83" s="304"/>
      <c r="C83" s="308" t="s">
        <v>6</v>
      </c>
      <c r="D83" s="154">
        <f>+'4.4.1.M LDI_EMPR'!D83+'4.5.1.M L_EMPR'!D83+'4.6.1.M M_EMPR'!D83</f>
        <v>836597.03656666656</v>
      </c>
      <c r="E83" s="155">
        <f>+'4.4.1.M LDI_EMPR'!E83+'4.5.1.M L_EMPR'!E83+'4.6.1.M M_EMPR'!E83</f>
        <v>582801.82156666683</v>
      </c>
      <c r="F83" s="155">
        <f>+'4.4.1.M LDI_EMPR'!F83+'4.5.1.M L_EMPR'!F83+'4.6.1.M M_EMPR'!F83</f>
        <v>1135294.8059166668</v>
      </c>
      <c r="G83" s="155">
        <f>+'4.4.1.M LDI_EMPR'!G83+'4.5.1.M L_EMPR'!G83+'4.6.1.M M_EMPR'!G83</f>
        <v>22249.906516666662</v>
      </c>
      <c r="H83" s="155">
        <f>+'4.4.1.M LDI_EMPR'!H83+'4.5.1.M L_EMPR'!H83+'4.6.1.M M_EMPR'!H83</f>
        <v>24.075233333333333</v>
      </c>
      <c r="I83" s="155">
        <f>+'4.4.1.M LDI_EMPR'!I83+'4.5.1.M L_EMPR'!I83+'4.6.1.M M_EMPR'!I83</f>
        <v>0</v>
      </c>
      <c r="J83" s="155">
        <f>+'4.5.1.M L_EMPR'!J83+'4.6.1.M M_EMPR'!J83</f>
        <v>0</v>
      </c>
      <c r="K83" s="155">
        <f>+'4.4.1.M LDI_EMPR'!J83+'4.5.1.M L_EMPR'!K83+'4.6.1.M M_EMPR'!K83</f>
        <v>205.53809999999999</v>
      </c>
      <c r="L83" s="155">
        <f>+'4.4.1.M LDI_EMPR'!K83+'4.5.1.M L_EMPR'!L83+'4.6.1.M M_EMPR'!L83</f>
        <v>47534.183716666666</v>
      </c>
      <c r="M83" s="155">
        <f>+'4.4.1.M LDI_EMPR'!L83+'4.5.1.M L_EMPR'!M83+'4.6.1.M M_EMPR'!M83</f>
        <v>1460.6352499999994</v>
      </c>
      <c r="N83" s="155"/>
      <c r="O83" s="155"/>
      <c r="P83" s="278">
        <f>+'4.4.1.M LDI_EMPR'!O83+'4.5.1.M L_EMPR'!P83+'4.6.1.M M_EMPR'!P83</f>
        <v>560101.479016667</v>
      </c>
      <c r="Q83" s="313">
        <f t="shared" si="2"/>
        <v>3186269.4818833331</v>
      </c>
      <c r="R83" s="316"/>
    </row>
    <row r="84" spans="2:18" ht="12.75" x14ac:dyDescent="0.2">
      <c r="B84" s="304"/>
      <c r="C84" s="308" t="s">
        <v>7</v>
      </c>
      <c r="D84" s="154">
        <f>+'4.4.1.M LDI_EMPR'!D84+'4.5.1.M L_EMPR'!D84+'4.6.1.M M_EMPR'!D84</f>
        <v>793787.8003</v>
      </c>
      <c r="E84" s="155">
        <f>+'4.4.1.M LDI_EMPR'!E84+'4.5.1.M L_EMPR'!E84+'4.6.1.M M_EMPR'!E84</f>
        <v>559794.57645000005</v>
      </c>
      <c r="F84" s="155">
        <f>+'4.4.1.M LDI_EMPR'!F84+'4.5.1.M L_EMPR'!F84+'4.6.1.M M_EMPR'!F84</f>
        <v>1065157.0789999999</v>
      </c>
      <c r="G84" s="155">
        <f>+'4.4.1.M LDI_EMPR'!G84+'4.5.1.M L_EMPR'!G84+'4.6.1.M M_EMPR'!G84</f>
        <v>21527.139750000002</v>
      </c>
      <c r="H84" s="155">
        <f>+'4.4.1.M LDI_EMPR'!H84+'4.5.1.M L_EMPR'!H84+'4.6.1.M M_EMPR'!H84</f>
        <v>22.5365</v>
      </c>
      <c r="I84" s="155">
        <f>+'4.4.1.M LDI_EMPR'!I84+'4.5.1.M L_EMPR'!I84+'4.6.1.M M_EMPR'!I84</f>
        <v>0</v>
      </c>
      <c r="J84" s="155">
        <f>+'4.5.1.M L_EMPR'!J84+'4.6.1.M M_EMPR'!J84</f>
        <v>0</v>
      </c>
      <c r="K84" s="155">
        <f>+'4.4.1.M LDI_EMPR'!J84+'4.5.1.M L_EMPR'!K84+'4.6.1.M M_EMPR'!K84</f>
        <v>169.55931666666666</v>
      </c>
      <c r="L84" s="155">
        <f>+'4.4.1.M LDI_EMPR'!K84+'4.5.1.M L_EMPR'!L84+'4.6.1.M M_EMPR'!L84</f>
        <v>44529.257733333332</v>
      </c>
      <c r="M84" s="155">
        <f>+'4.4.1.M LDI_EMPR'!L84+'4.5.1.M L_EMPR'!M84+'4.6.1.M M_EMPR'!M84</f>
        <v>1372.3981333333331</v>
      </c>
      <c r="N84" s="155"/>
      <c r="O84" s="155"/>
      <c r="P84" s="278">
        <f>+'4.4.1.M LDI_EMPR'!O84+'4.5.1.M L_EMPR'!P84+'4.6.1.M M_EMPR'!P84</f>
        <v>547859.12454999995</v>
      </c>
      <c r="Q84" s="313">
        <f t="shared" si="2"/>
        <v>3034219.4717333331</v>
      </c>
      <c r="R84" s="316"/>
    </row>
    <row r="85" spans="2:18" ht="12.75" x14ac:dyDescent="0.2">
      <c r="B85" s="306"/>
      <c r="C85" s="308" t="s">
        <v>8</v>
      </c>
      <c r="D85" s="154">
        <f>+'4.4.1.M LDI_EMPR'!D85+'4.5.1.M L_EMPR'!D85+'4.6.1.M M_EMPR'!D85</f>
        <v>811469.58018333325</v>
      </c>
      <c r="E85" s="155">
        <f>+'4.4.1.M LDI_EMPR'!E85+'4.5.1.M L_EMPR'!E85+'4.6.1.M M_EMPR'!E85</f>
        <v>604587.31404999993</v>
      </c>
      <c r="F85" s="155">
        <f>+'4.4.1.M LDI_EMPR'!F85+'4.5.1.M L_EMPR'!F85+'4.6.1.M M_EMPR'!F85</f>
        <v>1098792.0233499997</v>
      </c>
      <c r="G85" s="155">
        <f>+'4.4.1.M LDI_EMPR'!G85+'4.5.1.M L_EMPR'!G85+'4.6.1.M M_EMPR'!G85</f>
        <v>22390.042316666666</v>
      </c>
      <c r="H85" s="155">
        <f>+'4.4.1.M LDI_EMPR'!H85+'4.5.1.M L_EMPR'!H85+'4.6.1.M M_EMPR'!H85</f>
        <v>22.71841666666667</v>
      </c>
      <c r="I85" s="155">
        <f>+'4.4.1.M LDI_EMPR'!I85+'4.5.1.M L_EMPR'!I85+'4.6.1.M M_EMPR'!I85</f>
        <v>0</v>
      </c>
      <c r="J85" s="155">
        <f>+'4.5.1.M L_EMPR'!J85+'4.6.1.M M_EMPR'!J85</f>
        <v>0</v>
      </c>
      <c r="K85" s="155">
        <f>+'4.4.1.M LDI_EMPR'!J85+'4.5.1.M L_EMPR'!K85+'4.6.1.M M_EMPR'!K85</f>
        <v>184.10200000000003</v>
      </c>
      <c r="L85" s="155">
        <f>+'4.4.1.M LDI_EMPR'!K85+'4.5.1.M L_EMPR'!L85+'4.6.1.M M_EMPR'!L85</f>
        <v>48760.929299999996</v>
      </c>
      <c r="M85" s="155">
        <f>+'4.4.1.M LDI_EMPR'!L85+'4.5.1.M L_EMPR'!M85+'4.6.1.M M_EMPR'!M85</f>
        <v>1381.0792500000002</v>
      </c>
      <c r="N85" s="155"/>
      <c r="O85" s="155"/>
      <c r="P85" s="278">
        <f>+'4.4.1.M LDI_EMPR'!O85+'4.5.1.M L_EMPR'!P85+'4.6.1.M M_EMPR'!P85</f>
        <v>577118.01671666652</v>
      </c>
      <c r="Q85" s="313">
        <f t="shared" si="2"/>
        <v>3164705.8055833327</v>
      </c>
      <c r="R85" s="316"/>
    </row>
    <row r="86" spans="2:18" ht="12.75" x14ac:dyDescent="0.2">
      <c r="B86" s="304"/>
      <c r="C86" s="308" t="s">
        <v>9</v>
      </c>
      <c r="D86" s="154">
        <f>+'4.4.1.M LDI_EMPR'!D86+'4.5.1.M L_EMPR'!D86+'4.6.1.M M_EMPR'!D86</f>
        <v>844230.50176666654</v>
      </c>
      <c r="E86" s="155">
        <f>+'4.4.1.M LDI_EMPR'!E86+'4.5.1.M L_EMPR'!E86+'4.6.1.M M_EMPR'!E86</f>
        <v>622518.02826666669</v>
      </c>
      <c r="F86" s="155">
        <f>+'4.4.1.M LDI_EMPR'!F86+'4.5.1.M L_EMPR'!F86+'4.6.1.M M_EMPR'!F86</f>
        <v>1156462.3664833333</v>
      </c>
      <c r="G86" s="155">
        <f>+'4.4.1.M LDI_EMPR'!G86+'4.5.1.M L_EMPR'!G86+'4.6.1.M M_EMPR'!G86</f>
        <v>22478.104049999994</v>
      </c>
      <c r="H86" s="155">
        <f>+'4.4.1.M LDI_EMPR'!H86+'4.5.1.M L_EMPR'!H86+'4.6.1.M M_EMPR'!H86</f>
        <v>20.903349999999996</v>
      </c>
      <c r="I86" s="155">
        <f>+'4.4.1.M LDI_EMPR'!I86+'4.5.1.M L_EMPR'!I86+'4.6.1.M M_EMPR'!I86</f>
        <v>0</v>
      </c>
      <c r="J86" s="155">
        <f>+'4.5.1.M L_EMPR'!J86+'4.6.1.M M_EMPR'!J86</f>
        <v>0</v>
      </c>
      <c r="K86" s="155">
        <f>+'4.4.1.M LDI_EMPR'!J86+'4.5.1.M L_EMPR'!K86+'4.6.1.M M_EMPR'!K86</f>
        <v>206.92748333333336</v>
      </c>
      <c r="L86" s="155">
        <f>+'4.4.1.M LDI_EMPR'!K86+'4.5.1.M L_EMPR'!L86+'4.6.1.M M_EMPR'!L86</f>
        <v>50704.67631666665</v>
      </c>
      <c r="M86" s="155">
        <f>+'4.4.1.M LDI_EMPR'!L86+'4.5.1.M L_EMPR'!M86+'4.6.1.M M_EMPR'!M86</f>
        <v>1394.8119333333334</v>
      </c>
      <c r="N86" s="155"/>
      <c r="O86" s="155"/>
      <c r="P86" s="278">
        <f>+'4.4.1.M LDI_EMPR'!O86+'4.5.1.M L_EMPR'!P86+'4.6.1.M M_EMPR'!P86</f>
        <v>612705.20328333334</v>
      </c>
      <c r="Q86" s="313">
        <f t="shared" si="2"/>
        <v>3310721.5229333336</v>
      </c>
      <c r="R86" s="316"/>
    </row>
    <row r="87" spans="2:18" ht="12.75" x14ac:dyDescent="0.2">
      <c r="B87" s="304"/>
      <c r="C87" s="308" t="s">
        <v>10</v>
      </c>
      <c r="D87" s="154">
        <f>+'4.4.1.M LDI_EMPR'!D87+'4.5.1.M L_EMPR'!D87+'4.6.1.M M_EMPR'!D87</f>
        <v>761496.52984999982</v>
      </c>
      <c r="E87" s="155">
        <f>+'4.4.1.M LDI_EMPR'!E87+'4.5.1.M L_EMPR'!E87+'4.6.1.M M_EMPR'!E87</f>
        <v>565403.56191666669</v>
      </c>
      <c r="F87" s="155">
        <f>+'4.4.1.M LDI_EMPR'!F87+'4.5.1.M L_EMPR'!F87+'4.6.1.M M_EMPR'!F87</f>
        <v>1036962.3955666665</v>
      </c>
      <c r="G87" s="155">
        <f>+'4.4.1.M LDI_EMPR'!G87+'4.5.1.M L_EMPR'!G87+'4.6.1.M M_EMPR'!G87</f>
        <v>20168.225866666671</v>
      </c>
      <c r="H87" s="155">
        <f>+'4.4.1.M LDI_EMPR'!H87+'4.5.1.M L_EMPR'!H87+'4.6.1.M M_EMPR'!H87</f>
        <v>18.34708333333333</v>
      </c>
      <c r="I87" s="155">
        <f>+'4.4.1.M LDI_EMPR'!I87+'4.5.1.M L_EMPR'!I87+'4.6.1.M M_EMPR'!I87</f>
        <v>0</v>
      </c>
      <c r="J87" s="155">
        <f>+'4.5.1.M L_EMPR'!J87+'4.6.1.M M_EMPR'!J87</f>
        <v>0</v>
      </c>
      <c r="K87" s="155">
        <f>+'4.4.1.M LDI_EMPR'!J87+'4.5.1.M L_EMPR'!K87+'4.6.1.M M_EMPR'!K87</f>
        <v>190.08443333333321</v>
      </c>
      <c r="L87" s="155">
        <f>+'4.4.1.M LDI_EMPR'!K87+'4.5.1.M L_EMPR'!L87+'4.6.1.M M_EMPR'!L87</f>
        <v>47876.230016666668</v>
      </c>
      <c r="M87" s="155">
        <f>+'4.4.1.M LDI_EMPR'!L87+'4.5.1.M L_EMPR'!M87+'4.6.1.M M_EMPR'!M87</f>
        <v>1197.8818166666665</v>
      </c>
      <c r="N87" s="155"/>
      <c r="O87" s="155"/>
      <c r="P87" s="278">
        <f>+'4.4.1.M LDI_EMPR'!O87+'4.5.1.M L_EMPR'!P87+'4.6.1.M M_EMPR'!P87</f>
        <v>581681.67736666661</v>
      </c>
      <c r="Q87" s="313">
        <f t="shared" si="2"/>
        <v>3014994.9339166661</v>
      </c>
      <c r="R87" s="316"/>
    </row>
    <row r="88" spans="2:18" ht="12.75" x14ac:dyDescent="0.2">
      <c r="B88" s="306"/>
      <c r="C88" s="308" t="s">
        <v>11</v>
      </c>
      <c r="D88" s="154">
        <f>+'4.4.1.M LDI_EMPR'!D88+'4.5.1.M L_EMPR'!D88+'4.6.1.M M_EMPR'!D88</f>
        <v>877694.22931666696</v>
      </c>
      <c r="E88" s="155">
        <f>+'4.4.1.M LDI_EMPR'!E88+'4.5.1.M L_EMPR'!E88+'4.6.1.M M_EMPR'!E88</f>
        <v>628728.35126666666</v>
      </c>
      <c r="F88" s="155">
        <f>+'4.4.1.M LDI_EMPR'!F88+'4.5.1.M L_EMPR'!F88+'4.6.1.M M_EMPR'!F88</f>
        <v>1225423.7824666677</v>
      </c>
      <c r="G88" s="155">
        <f>+'4.4.1.M LDI_EMPR'!G88+'4.5.1.M L_EMPR'!G88+'4.6.1.M M_EMPR'!G88</f>
        <v>22551.332450000009</v>
      </c>
      <c r="H88" s="155">
        <f>+'4.4.1.M LDI_EMPR'!H88+'4.5.1.M L_EMPR'!H88+'4.6.1.M M_EMPR'!H88</f>
        <v>22.772849999999991</v>
      </c>
      <c r="I88" s="155">
        <f>+'4.4.1.M LDI_EMPR'!I88+'4.5.1.M L_EMPR'!I88+'4.6.1.M M_EMPR'!I88</f>
        <v>0</v>
      </c>
      <c r="J88" s="155">
        <f>+'4.5.1.M L_EMPR'!J88+'4.6.1.M M_EMPR'!J88</f>
        <v>0</v>
      </c>
      <c r="K88" s="155">
        <f>+'4.4.1.M LDI_EMPR'!J88+'4.5.1.M L_EMPR'!K88+'4.6.1.M M_EMPR'!K88</f>
        <v>227.4449166666667</v>
      </c>
      <c r="L88" s="155">
        <f>+'4.4.1.M LDI_EMPR'!K88+'4.5.1.M L_EMPR'!L88+'4.6.1.M M_EMPR'!L88</f>
        <v>58659.669333333324</v>
      </c>
      <c r="M88" s="155">
        <f>+'4.4.1.M LDI_EMPR'!L88+'4.5.1.M L_EMPR'!M88+'4.6.1.M M_EMPR'!M88</f>
        <v>1352.7661833333336</v>
      </c>
      <c r="N88" s="155"/>
      <c r="O88" s="155"/>
      <c r="P88" s="278">
        <f>+'4.4.1.M LDI_EMPR'!O88+'4.5.1.M L_EMPR'!P88+'4.6.1.M M_EMPR'!P88</f>
        <v>679226.02316666697</v>
      </c>
      <c r="Q88" s="313">
        <f t="shared" si="2"/>
        <v>3493886.3719500015</v>
      </c>
      <c r="R88" s="316"/>
    </row>
    <row r="89" spans="2:18" ht="12.75" x14ac:dyDescent="0.2">
      <c r="B89" s="304"/>
      <c r="C89" s="308" t="s">
        <v>12</v>
      </c>
      <c r="D89" s="154">
        <f>+'4.4.1.M LDI_EMPR'!D89+'4.5.1.M L_EMPR'!D89+'4.6.1.M M_EMPR'!D89</f>
        <v>798919.78508333338</v>
      </c>
      <c r="E89" s="155">
        <f>+'4.4.1.M LDI_EMPR'!E89+'4.5.1.M L_EMPR'!E89+'4.6.1.M M_EMPR'!E89</f>
        <v>572683.58661666664</v>
      </c>
      <c r="F89" s="155">
        <f>+'4.4.1.M LDI_EMPR'!F89+'4.5.1.M L_EMPR'!F89+'4.6.1.M M_EMPR'!F89</f>
        <v>1124159.4614166669</v>
      </c>
      <c r="G89" s="155">
        <f>+'4.4.1.M LDI_EMPR'!G89+'4.5.1.M L_EMPR'!G89+'4.6.1.M M_EMPR'!G89</f>
        <v>19890.040633333338</v>
      </c>
      <c r="H89" s="155">
        <f>+'4.4.1.M LDI_EMPR'!H89+'4.5.1.M L_EMPR'!H89+'4.6.1.M M_EMPR'!H89</f>
        <v>21.415816666666665</v>
      </c>
      <c r="I89" s="155">
        <f>+'4.4.1.M LDI_EMPR'!I89+'4.5.1.M L_EMPR'!I89+'4.6.1.M M_EMPR'!I89</f>
        <v>0</v>
      </c>
      <c r="J89" s="155">
        <f>+'4.5.1.M L_EMPR'!J89+'4.6.1.M M_EMPR'!J89</f>
        <v>0</v>
      </c>
      <c r="K89" s="155">
        <f>+'4.4.1.M LDI_EMPR'!J89+'4.5.1.M L_EMPR'!K89+'4.6.1.M M_EMPR'!K89</f>
        <v>197.39566666666667</v>
      </c>
      <c r="L89" s="155">
        <f>+'4.4.1.M LDI_EMPR'!K89+'4.5.1.M L_EMPR'!L89+'4.6.1.M M_EMPR'!L89</f>
        <v>53835.62726666667</v>
      </c>
      <c r="M89" s="155">
        <f>+'4.4.1.M LDI_EMPR'!L89+'4.5.1.M L_EMPR'!M89+'4.6.1.M M_EMPR'!M89</f>
        <v>1221.5078999999994</v>
      </c>
      <c r="N89" s="155"/>
      <c r="O89" s="155"/>
      <c r="P89" s="278">
        <f>+'4.4.1.M LDI_EMPR'!O89+'4.5.1.M L_EMPR'!P89+'4.6.1.M M_EMPR'!P89</f>
        <v>625680.17704999994</v>
      </c>
      <c r="Q89" s="313">
        <f t="shared" si="2"/>
        <v>3196608.9974500006</v>
      </c>
      <c r="R89" s="316"/>
    </row>
    <row r="90" spans="2:18" ht="13.5" thickBot="1" x14ac:dyDescent="0.25">
      <c r="B90" s="309"/>
      <c r="C90" s="310" t="s">
        <v>13</v>
      </c>
      <c r="D90" s="156">
        <f>+'4.4.1.M LDI_EMPR'!D90+'4.5.1.M L_EMPR'!D90+'4.6.1.M M_EMPR'!D90</f>
        <v>810092.14348333329</v>
      </c>
      <c r="E90" s="157">
        <f>+'4.4.1.M LDI_EMPR'!E90+'4.5.1.M L_EMPR'!E90+'4.6.1.M M_EMPR'!E90</f>
        <v>488233.3787166666</v>
      </c>
      <c r="F90" s="157">
        <f>+'4.4.1.M LDI_EMPR'!F90+'4.5.1.M L_EMPR'!F90+'4.6.1.M M_EMPR'!F90</f>
        <v>1159127.4233499991</v>
      </c>
      <c r="G90" s="157">
        <f>+'4.4.1.M LDI_EMPR'!G90+'4.5.1.M L_EMPR'!G90+'4.6.1.M M_EMPR'!G90</f>
        <v>20355.526866666671</v>
      </c>
      <c r="H90" s="157">
        <f>+'4.4.1.M LDI_EMPR'!H90+'4.5.1.M L_EMPR'!H90+'4.6.1.M M_EMPR'!H90</f>
        <v>21.550033333333332</v>
      </c>
      <c r="I90" s="157">
        <f>+'4.4.1.M LDI_EMPR'!I90+'4.5.1.M L_EMPR'!I90+'4.6.1.M M_EMPR'!I90</f>
        <v>0</v>
      </c>
      <c r="J90" s="157">
        <f>+'4.5.1.M L_EMPR'!J90+'4.6.1.M M_EMPR'!J90</f>
        <v>0</v>
      </c>
      <c r="K90" s="157">
        <f>+'4.4.1.M LDI_EMPR'!J90+'4.5.1.M L_EMPR'!K90+'4.6.1.M M_EMPR'!K90</f>
        <v>247.53458333333333</v>
      </c>
      <c r="L90" s="157">
        <f>+'4.4.1.M LDI_EMPR'!K90+'4.5.1.M L_EMPR'!L90+'4.6.1.M M_EMPR'!L90</f>
        <v>56208.097233333341</v>
      </c>
      <c r="M90" s="157">
        <f>+'4.4.1.M LDI_EMPR'!L90+'4.5.1.M L_EMPR'!M90+'4.6.1.M M_EMPR'!M90</f>
        <v>1183.0393333333332</v>
      </c>
      <c r="N90" s="157"/>
      <c r="O90" s="157"/>
      <c r="P90" s="279">
        <f>+'4.4.1.M LDI_EMPR'!O90+'4.5.1.M L_EMPR'!P90+'4.6.1.M M_EMPR'!P90</f>
        <v>656834.2481833332</v>
      </c>
      <c r="Q90" s="314">
        <f t="shared" si="2"/>
        <v>3192302.9417833323</v>
      </c>
      <c r="R90" s="316"/>
    </row>
    <row r="91" spans="2:18" ht="12.75" x14ac:dyDescent="0.2">
      <c r="B91" s="302">
        <v>2020</v>
      </c>
      <c r="C91" s="307" t="s">
        <v>2</v>
      </c>
      <c r="D91" s="152">
        <f>+'4.4.1.M LDI_EMPR'!D91+'4.5.1.M L_EMPR'!D91+'4.6.1.M M_EMPR'!D91</f>
        <v>788757.09271666687</v>
      </c>
      <c r="E91" s="153">
        <f>+'4.4.1.M LDI_EMPR'!E91+'4.5.1.M L_EMPR'!E91+'4.6.1.M M_EMPR'!E91</f>
        <v>580153.69383333332</v>
      </c>
      <c r="F91" s="153">
        <f>+'4.4.1.M LDI_EMPR'!F91+'4.5.1.M L_EMPR'!F91+'4.6.1.M M_EMPR'!F91</f>
        <v>1071633.651033333</v>
      </c>
      <c r="G91" s="153">
        <f>+'4.4.1.M LDI_EMPR'!G91+'4.5.1.M L_EMPR'!G91+'4.6.1.M M_EMPR'!G91</f>
        <v>19295.578250000006</v>
      </c>
      <c r="H91" s="153">
        <f>+'4.4.1.M LDI_EMPR'!H91+'4.5.1.M L_EMPR'!H91+'4.6.1.M M_EMPR'!H91</f>
        <v>21.026366666666668</v>
      </c>
      <c r="I91" s="153">
        <f>+'4.4.1.M LDI_EMPR'!I91+'4.5.1.M L_EMPR'!I91+'4.6.1.M M_EMPR'!I91</f>
        <v>0</v>
      </c>
      <c r="J91" s="153">
        <f>+'4.5.1.M L_EMPR'!J91+'4.6.1.M M_EMPR'!J91</f>
        <v>0</v>
      </c>
      <c r="K91" s="153">
        <f>+'4.4.1.M LDI_EMPR'!J91+'4.5.1.M L_EMPR'!K91+'4.6.1.M M_EMPR'!K91</f>
        <v>301.85576666666668</v>
      </c>
      <c r="L91" s="153">
        <f>+'4.4.1.M LDI_EMPR'!K91+'4.5.1.M L_EMPR'!L91+'4.6.1.M M_EMPR'!L91</f>
        <v>56064.147683333329</v>
      </c>
      <c r="M91" s="153">
        <f>+'4.4.1.M LDI_EMPR'!L91+'4.5.1.M L_EMPR'!M91+'4.6.1.M M_EMPR'!M91</f>
        <v>1123.1225999999999</v>
      </c>
      <c r="N91" s="153"/>
      <c r="O91" s="153"/>
      <c r="P91" s="277">
        <f>+'4.4.1.M LDI_EMPR'!O91+'4.5.1.M L_EMPR'!P91+'4.6.1.M M_EMPR'!P91</f>
        <v>646620.99690000003</v>
      </c>
      <c r="Q91" s="315">
        <f t="shared" si="2"/>
        <v>3163971.1651499998</v>
      </c>
      <c r="R91" s="161"/>
    </row>
    <row r="92" spans="2:18" ht="12.75" x14ac:dyDescent="0.2">
      <c r="B92" s="304"/>
      <c r="C92" s="308" t="s">
        <v>3</v>
      </c>
      <c r="D92" s="154">
        <f>+'4.4.1.M LDI_EMPR'!D92+'4.5.1.M L_EMPR'!D92+'4.6.1.M M_EMPR'!D92</f>
        <v>697657.58516666689</v>
      </c>
      <c r="E92" s="155">
        <f>+'4.4.1.M LDI_EMPR'!E92+'4.5.1.M L_EMPR'!E92+'4.6.1.M M_EMPR'!E92</f>
        <v>526713.96774999995</v>
      </c>
      <c r="F92" s="155">
        <f>+'4.4.1.M LDI_EMPR'!F92+'4.5.1.M L_EMPR'!F92+'4.6.1.M M_EMPR'!F92</f>
        <v>1029568.7193500003</v>
      </c>
      <c r="G92" s="155">
        <f>+'4.4.1.M LDI_EMPR'!G92+'4.5.1.M L_EMPR'!G92+'4.6.1.M M_EMPR'!G92</f>
        <v>16984.36783333333</v>
      </c>
      <c r="H92" s="155">
        <f>+'4.4.1.M LDI_EMPR'!H92+'4.5.1.M L_EMPR'!H92+'4.6.1.M M_EMPR'!H92</f>
        <v>17.161616666666657</v>
      </c>
      <c r="I92" s="155">
        <f>+'4.4.1.M LDI_EMPR'!I92+'4.5.1.M L_EMPR'!I92+'4.6.1.M M_EMPR'!I92</f>
        <v>0</v>
      </c>
      <c r="J92" s="155">
        <f>+'4.5.1.M L_EMPR'!J92+'4.6.1.M M_EMPR'!J92</f>
        <v>0</v>
      </c>
      <c r="K92" s="155">
        <f>+'4.4.1.M LDI_EMPR'!J92+'4.5.1.M L_EMPR'!K92+'4.6.1.M M_EMPR'!K92</f>
        <v>297.73269999999997</v>
      </c>
      <c r="L92" s="155">
        <f>+'4.4.1.M LDI_EMPR'!K92+'4.5.1.M L_EMPR'!L92+'4.6.1.M M_EMPR'!L92</f>
        <v>50581.167949999981</v>
      </c>
      <c r="M92" s="155">
        <f>+'4.4.1.M LDI_EMPR'!L92+'4.5.1.M L_EMPR'!M92+'4.6.1.M M_EMPR'!M92</f>
        <v>937.09008333333327</v>
      </c>
      <c r="N92" s="155"/>
      <c r="O92" s="155"/>
      <c r="P92" s="278">
        <f>+'4.4.1.M LDI_EMPR'!O92+'4.5.1.M L_EMPR'!P92+'4.6.1.M M_EMPR'!P92</f>
        <v>591184.42735000025</v>
      </c>
      <c r="Q92" s="313">
        <f t="shared" si="2"/>
        <v>2913942.219800001</v>
      </c>
      <c r="R92" s="161"/>
    </row>
    <row r="93" spans="2:18" ht="12.75" x14ac:dyDescent="0.2">
      <c r="B93" s="304"/>
      <c r="C93" s="308" t="s">
        <v>4</v>
      </c>
      <c r="D93" s="154">
        <f>+'4.4.1.M LDI_EMPR'!D93+'4.5.1.M L_EMPR'!D93+'4.6.1.M M_EMPR'!D93</f>
        <v>915649.21808333322</v>
      </c>
      <c r="E93" s="155">
        <f>+'4.4.1.M LDI_EMPR'!E93+'4.5.1.M L_EMPR'!E93+'4.6.1.M M_EMPR'!E93</f>
        <v>664658.10646666668</v>
      </c>
      <c r="F93" s="155">
        <f>+'4.4.1.M LDI_EMPR'!F93+'4.5.1.M L_EMPR'!F93+'4.6.1.M M_EMPR'!F93</f>
        <v>1393639.0403</v>
      </c>
      <c r="G93" s="155">
        <f>+'4.4.1.M LDI_EMPR'!G93+'4.5.1.M L_EMPR'!G93+'4.6.1.M M_EMPR'!G93</f>
        <v>20015.320416666662</v>
      </c>
      <c r="H93" s="155">
        <f>+'4.4.1.M LDI_EMPR'!H93+'4.5.1.M L_EMPR'!H93+'4.6.1.M M_EMPR'!H93</f>
        <v>24.968916666666665</v>
      </c>
      <c r="I93" s="155">
        <f>+'4.4.1.M LDI_EMPR'!I93+'4.5.1.M L_EMPR'!I93+'4.6.1.M M_EMPR'!I93</f>
        <v>0</v>
      </c>
      <c r="J93" s="155">
        <f>+'4.5.1.M L_EMPR'!J93+'4.6.1.M M_EMPR'!J93</f>
        <v>0</v>
      </c>
      <c r="K93" s="155">
        <f>+'4.4.1.M LDI_EMPR'!J93+'4.5.1.M L_EMPR'!K93+'4.6.1.M M_EMPR'!K93</f>
        <v>374.15819999999997</v>
      </c>
      <c r="L93" s="155">
        <f>+'4.4.1.M LDI_EMPR'!K93+'4.5.1.M L_EMPR'!L93+'4.6.1.M M_EMPR'!L93</f>
        <v>68543.317299999995</v>
      </c>
      <c r="M93" s="155">
        <f>+'4.4.1.M LDI_EMPR'!L93+'4.5.1.M L_EMPR'!M93+'4.6.1.M M_EMPR'!M93</f>
        <v>1339.1340666666665</v>
      </c>
      <c r="N93" s="155"/>
      <c r="O93" s="155"/>
      <c r="P93" s="278">
        <f>+'4.4.1.M LDI_EMPR'!O93+'4.5.1.M L_EMPR'!P93+'4.6.1.M M_EMPR'!P93</f>
        <v>773034.89393333322</v>
      </c>
      <c r="Q93" s="313">
        <f t="shared" si="2"/>
        <v>3837278.1576833334</v>
      </c>
      <c r="R93" s="161"/>
    </row>
    <row r="94" spans="2:18" ht="12.75" x14ac:dyDescent="0.2">
      <c r="B94" s="306"/>
      <c r="C94" s="308" t="s">
        <v>5</v>
      </c>
      <c r="D94" s="154">
        <f>+'4.4.1.M LDI_EMPR'!D94+'4.5.1.M L_EMPR'!D94+'4.6.1.M M_EMPR'!D94</f>
        <v>879238.42974999989</v>
      </c>
      <c r="E94" s="155">
        <f>+'4.4.1.M LDI_EMPR'!E94+'4.5.1.M L_EMPR'!E94+'4.6.1.M M_EMPR'!E94</f>
        <v>641740.27108333341</v>
      </c>
      <c r="F94" s="155">
        <f>+'4.4.1.M LDI_EMPR'!F94+'4.5.1.M L_EMPR'!F94+'4.6.1.M M_EMPR'!F94</f>
        <v>1377605.2240500001</v>
      </c>
      <c r="G94" s="155">
        <f>+'4.4.1.M LDI_EMPR'!G94+'4.5.1.M L_EMPR'!G94+'4.6.1.M M_EMPR'!G94</f>
        <v>16611.582349999997</v>
      </c>
      <c r="H94" s="155">
        <f>+'4.4.1.M LDI_EMPR'!H94+'4.5.1.M L_EMPR'!H94+'4.6.1.M M_EMPR'!H94</f>
        <v>29.258450000000003</v>
      </c>
      <c r="I94" s="155">
        <f>+'4.4.1.M LDI_EMPR'!I94+'4.5.1.M L_EMPR'!I94+'4.6.1.M M_EMPR'!I94</f>
        <v>0</v>
      </c>
      <c r="J94" s="155">
        <f>+'4.5.1.M L_EMPR'!J94+'4.6.1.M M_EMPR'!J94</f>
        <v>0</v>
      </c>
      <c r="K94" s="155">
        <f>+'4.4.1.M LDI_EMPR'!J94+'4.5.1.M L_EMPR'!K94+'4.6.1.M M_EMPR'!K94</f>
        <v>358.15415000000007</v>
      </c>
      <c r="L94" s="155">
        <f>+'4.4.1.M LDI_EMPR'!K94+'4.5.1.M L_EMPR'!L94+'4.6.1.M M_EMPR'!L94</f>
        <v>67738.192783333317</v>
      </c>
      <c r="M94" s="155">
        <f>+'4.4.1.M LDI_EMPR'!L94+'4.5.1.M L_EMPR'!M94+'4.6.1.M M_EMPR'!M94</f>
        <v>1363.403683333333</v>
      </c>
      <c r="N94" s="155"/>
      <c r="O94" s="155"/>
      <c r="P94" s="278">
        <f>+'4.4.1.M LDI_EMPR'!O94+'4.5.1.M L_EMPR'!P94+'4.6.1.M M_EMPR'!P94</f>
        <v>743254.52964999992</v>
      </c>
      <c r="Q94" s="313">
        <f t="shared" ref="Q94:Q105" si="3">SUM(D94:P94)</f>
        <v>3727939.0459499992</v>
      </c>
      <c r="R94" s="161"/>
    </row>
    <row r="95" spans="2:18" ht="12.75" x14ac:dyDescent="0.2">
      <c r="B95" s="304"/>
      <c r="C95" s="308" t="s">
        <v>6</v>
      </c>
      <c r="D95" s="154">
        <f>+'4.4.1.M LDI_EMPR'!D95+'4.5.1.M L_EMPR'!D95+'4.6.1.M M_EMPR'!D95</f>
        <v>942836.3270833334</v>
      </c>
      <c r="E95" s="155">
        <f>+'4.4.1.M LDI_EMPR'!E95+'4.5.1.M L_EMPR'!E95+'4.6.1.M M_EMPR'!E95</f>
        <v>684174.20761666656</v>
      </c>
      <c r="F95" s="155">
        <f>+'4.4.1.M LDI_EMPR'!F95+'4.5.1.M L_EMPR'!F95+'4.6.1.M M_EMPR'!F95</f>
        <v>1437761.123700001</v>
      </c>
      <c r="G95" s="155">
        <f>+'4.4.1.M LDI_EMPR'!G95+'4.5.1.M L_EMPR'!G95+'4.6.1.M M_EMPR'!G95</f>
        <v>17360.016216666663</v>
      </c>
      <c r="H95" s="155">
        <f>+'4.4.1.M LDI_EMPR'!H95+'4.5.1.M L_EMPR'!H95+'4.6.1.M M_EMPR'!H95</f>
        <v>27.53176666666667</v>
      </c>
      <c r="I95" s="155">
        <f>+'4.4.1.M LDI_EMPR'!I95+'4.5.1.M L_EMPR'!I95+'4.6.1.M M_EMPR'!I95</f>
        <v>0</v>
      </c>
      <c r="J95" s="155">
        <f>+'4.5.1.M L_EMPR'!J95+'4.6.1.M M_EMPR'!J95</f>
        <v>0</v>
      </c>
      <c r="K95" s="155">
        <f>+'4.4.1.M LDI_EMPR'!J95+'4.5.1.M L_EMPR'!K95+'4.6.1.M M_EMPR'!K95</f>
        <v>415.3567833333334</v>
      </c>
      <c r="L95" s="155">
        <f>+'4.4.1.M LDI_EMPR'!K95+'4.5.1.M L_EMPR'!L95+'4.6.1.M M_EMPR'!L95</f>
        <v>72045.811249999999</v>
      </c>
      <c r="M95" s="155">
        <f>+'4.4.1.M LDI_EMPR'!L95+'4.5.1.M L_EMPR'!M95+'4.6.1.M M_EMPR'!M95</f>
        <v>1374.2837666666669</v>
      </c>
      <c r="N95" s="155"/>
      <c r="O95" s="155"/>
      <c r="P95" s="278">
        <f>+'4.4.1.M LDI_EMPR'!O95+'4.5.1.M L_EMPR'!P95+'4.6.1.M M_EMPR'!P95</f>
        <v>794496.41506666632</v>
      </c>
      <c r="Q95" s="313">
        <f t="shared" si="3"/>
        <v>3950491.0732500004</v>
      </c>
      <c r="R95" s="161"/>
    </row>
    <row r="96" spans="2:18" ht="12.75" x14ac:dyDescent="0.2">
      <c r="B96" s="304"/>
      <c r="C96" s="308" t="s">
        <v>7</v>
      </c>
      <c r="D96" s="154">
        <f>+'4.4.1.M LDI_EMPR'!D96+'4.5.1.M L_EMPR'!D96+'4.6.1.M M_EMPR'!D96</f>
        <v>974991.44173333328</v>
      </c>
      <c r="E96" s="155">
        <f>+'4.4.1.M LDI_EMPR'!E96+'4.5.1.M L_EMPR'!E96+'4.6.1.M M_EMPR'!E96</f>
        <v>703177.24726666673</v>
      </c>
      <c r="F96" s="155">
        <f>+'4.4.1.M LDI_EMPR'!F96+'4.5.1.M L_EMPR'!F96+'4.6.1.M M_EMPR'!F96</f>
        <v>1492560.695966668</v>
      </c>
      <c r="G96" s="155">
        <f>+'4.4.1.M LDI_EMPR'!G96+'4.5.1.M L_EMPR'!G96+'4.6.1.M M_EMPR'!G96</f>
        <v>16886.483316666665</v>
      </c>
      <c r="H96" s="155">
        <f>+'4.4.1.M LDI_EMPR'!H96+'4.5.1.M L_EMPR'!H96+'4.6.1.M M_EMPR'!H96</f>
        <v>32.389099999999999</v>
      </c>
      <c r="I96" s="155">
        <f>+'4.4.1.M LDI_EMPR'!I96+'4.5.1.M L_EMPR'!I96+'4.6.1.M M_EMPR'!I96</f>
        <v>0</v>
      </c>
      <c r="J96" s="155">
        <f>+'4.5.1.M L_EMPR'!J96+'4.6.1.M M_EMPR'!J96</f>
        <v>0</v>
      </c>
      <c r="K96" s="155">
        <f>+'4.4.1.M LDI_EMPR'!J96+'4.5.1.M L_EMPR'!K96+'4.6.1.M M_EMPR'!K96</f>
        <v>444.39466666666675</v>
      </c>
      <c r="L96" s="155">
        <f>+'4.4.1.M LDI_EMPR'!K96+'4.5.1.M L_EMPR'!L96+'4.6.1.M M_EMPR'!L96</f>
        <v>74365.537099999972</v>
      </c>
      <c r="M96" s="155">
        <f>+'4.4.1.M LDI_EMPR'!L96+'4.5.1.M L_EMPR'!M96+'4.6.1.M M_EMPR'!M96</f>
        <v>1386.5293666666669</v>
      </c>
      <c r="N96" s="155"/>
      <c r="O96" s="155"/>
      <c r="P96" s="278">
        <f>+'4.4.1.M LDI_EMPR'!O96+'4.5.1.M L_EMPR'!P96+'4.6.1.M M_EMPR'!P96</f>
        <v>821446.62798333343</v>
      </c>
      <c r="Q96" s="313">
        <f t="shared" si="3"/>
        <v>4085291.3465000005</v>
      </c>
      <c r="R96" s="161"/>
    </row>
    <row r="97" spans="2:18" ht="12.75" x14ac:dyDescent="0.2">
      <c r="B97" s="306"/>
      <c r="C97" s="308" t="s">
        <v>8</v>
      </c>
      <c r="D97" s="154">
        <f>+'4.4.1.M LDI_EMPR'!D97+'4.5.1.M L_EMPR'!D97+'4.6.1.M M_EMPR'!D97</f>
        <v>1001809.1023999997</v>
      </c>
      <c r="E97" s="155">
        <f>+'4.4.1.M LDI_EMPR'!E97+'4.5.1.M L_EMPR'!E97+'4.6.1.M M_EMPR'!E97</f>
        <v>710154.75640000007</v>
      </c>
      <c r="F97" s="155">
        <f>+'4.4.1.M LDI_EMPR'!F97+'4.5.1.M L_EMPR'!F97+'4.6.1.M M_EMPR'!F97</f>
        <v>1567949.8599666664</v>
      </c>
      <c r="G97" s="155">
        <f>+'4.4.1.M LDI_EMPR'!G97+'4.5.1.M L_EMPR'!G97+'4.6.1.M M_EMPR'!G97</f>
        <v>16619.091750000003</v>
      </c>
      <c r="H97" s="155">
        <f>+'4.4.1.M LDI_EMPR'!H97+'4.5.1.M L_EMPR'!H97+'4.6.1.M M_EMPR'!H97</f>
        <v>16.27985</v>
      </c>
      <c r="I97" s="155">
        <f>+'4.4.1.M LDI_EMPR'!I97+'4.5.1.M L_EMPR'!I97+'4.6.1.M M_EMPR'!I97</f>
        <v>0</v>
      </c>
      <c r="J97" s="155">
        <f>+'4.5.1.M L_EMPR'!J97+'4.6.1.M M_EMPR'!J97</f>
        <v>0</v>
      </c>
      <c r="K97" s="155">
        <f>+'4.4.1.M LDI_EMPR'!J97+'4.5.1.M L_EMPR'!K97+'4.6.1.M M_EMPR'!K97</f>
        <v>404.42580000000004</v>
      </c>
      <c r="L97" s="155">
        <f>+'4.4.1.M LDI_EMPR'!K97+'4.5.1.M L_EMPR'!L97+'4.6.1.M M_EMPR'!L97</f>
        <v>74763.80230000001</v>
      </c>
      <c r="M97" s="155">
        <f>+'4.4.1.M LDI_EMPR'!L97+'4.5.1.M L_EMPR'!M97+'4.6.1.M M_EMPR'!M97</f>
        <v>1407.5509833333333</v>
      </c>
      <c r="N97" s="155"/>
      <c r="O97" s="155"/>
      <c r="P97" s="278">
        <f>+'4.4.1.M LDI_EMPR'!O97+'4.5.1.M L_EMPR'!P97+'4.6.1.M M_EMPR'!P97</f>
        <v>837234.51693333359</v>
      </c>
      <c r="Q97" s="313">
        <f t="shared" si="3"/>
        <v>4210359.3863833332</v>
      </c>
      <c r="R97" s="161"/>
    </row>
    <row r="98" spans="2:18" ht="12.75" x14ac:dyDescent="0.2">
      <c r="B98" s="304"/>
      <c r="C98" s="308" t="s">
        <v>9</v>
      </c>
      <c r="D98" s="154">
        <f>+'4.4.1.M LDI_EMPR'!D98+'4.5.1.M L_EMPR'!D98+'4.6.1.M M_EMPR'!D98</f>
        <v>1009500.30425</v>
      </c>
      <c r="E98" s="155">
        <f>+'4.4.1.M LDI_EMPR'!E98+'4.5.1.M L_EMPR'!E98+'4.6.1.M M_EMPR'!E98</f>
        <v>703373.56105000013</v>
      </c>
      <c r="F98" s="155">
        <f>+'4.4.1.M LDI_EMPR'!F98+'4.5.1.M L_EMPR'!F98+'4.6.1.M M_EMPR'!F98</f>
        <v>1580691.4919</v>
      </c>
      <c r="G98" s="155">
        <f>+'4.4.1.M LDI_EMPR'!G98+'4.5.1.M L_EMPR'!G98+'4.6.1.M M_EMPR'!G98</f>
        <v>16841.819600000003</v>
      </c>
      <c r="H98" s="155">
        <f>+'4.4.1.M LDI_EMPR'!H98+'4.5.1.M L_EMPR'!H98+'4.6.1.M M_EMPR'!H98</f>
        <v>18.500783333333334</v>
      </c>
      <c r="I98" s="155">
        <f>+'4.4.1.M LDI_EMPR'!I98+'4.5.1.M L_EMPR'!I98+'4.6.1.M M_EMPR'!I98</f>
        <v>0</v>
      </c>
      <c r="J98" s="155">
        <f>+'4.5.1.M L_EMPR'!J98+'4.6.1.M M_EMPR'!J98</f>
        <v>0</v>
      </c>
      <c r="K98" s="155">
        <f>+'4.4.1.M LDI_EMPR'!J98+'4.5.1.M L_EMPR'!K98+'4.6.1.M M_EMPR'!K98</f>
        <v>539.6464666666667</v>
      </c>
      <c r="L98" s="155">
        <f>+'4.4.1.M LDI_EMPR'!K98+'4.5.1.M L_EMPR'!L98+'4.6.1.M M_EMPR'!L98</f>
        <v>73118.215666666685</v>
      </c>
      <c r="M98" s="155">
        <f>+'4.4.1.M LDI_EMPR'!L98+'4.5.1.M L_EMPR'!M98+'4.6.1.M M_EMPR'!M98</f>
        <v>1346.3551666666672</v>
      </c>
      <c r="N98" s="155"/>
      <c r="O98" s="155"/>
      <c r="P98" s="278">
        <f>+'4.4.1.M LDI_EMPR'!O98+'4.5.1.M L_EMPR'!P98+'4.6.1.M M_EMPR'!P98</f>
        <v>838971.66265000042</v>
      </c>
      <c r="Q98" s="313">
        <f t="shared" si="3"/>
        <v>4224401.5575333349</v>
      </c>
      <c r="R98" s="161"/>
    </row>
    <row r="99" spans="2:18" ht="12.75" x14ac:dyDescent="0.2">
      <c r="B99" s="304"/>
      <c r="C99" s="308" t="s">
        <v>10</v>
      </c>
      <c r="D99" s="154">
        <f>+'4.4.1.M LDI_EMPR'!D99+'4.5.1.M L_EMPR'!D99+'4.6.1.M M_EMPR'!D99</f>
        <v>908955.94759999984</v>
      </c>
      <c r="E99" s="155">
        <f>+'4.4.1.M LDI_EMPR'!E99+'4.5.1.M L_EMPR'!E99+'4.6.1.M M_EMPR'!E99</f>
        <v>650664.06649999984</v>
      </c>
      <c r="F99" s="155">
        <f>+'4.4.1.M LDI_EMPR'!F99+'4.5.1.M L_EMPR'!F99+'4.6.1.M M_EMPR'!F99</f>
        <v>1473333.9328833332</v>
      </c>
      <c r="G99" s="155">
        <f>+'4.4.1.M LDI_EMPR'!G99+'4.5.1.M L_EMPR'!G99+'4.6.1.M M_EMPR'!G99</f>
        <v>16086.890916666667</v>
      </c>
      <c r="H99" s="155">
        <f>+'4.4.1.M LDI_EMPR'!H99+'4.5.1.M L_EMPR'!H99+'4.6.1.M M_EMPR'!H99</f>
        <v>15.413733333333331</v>
      </c>
      <c r="I99" s="155">
        <f>+'4.4.1.M LDI_EMPR'!I99+'4.5.1.M L_EMPR'!I99+'4.6.1.M M_EMPR'!I99</f>
        <v>0</v>
      </c>
      <c r="J99" s="155">
        <f>+'4.5.1.M L_EMPR'!J99+'4.6.1.M M_EMPR'!J99</f>
        <v>0</v>
      </c>
      <c r="K99" s="155">
        <f>+'4.4.1.M LDI_EMPR'!J99+'4.5.1.M L_EMPR'!K99+'4.6.1.M M_EMPR'!K99</f>
        <v>643.81316666666669</v>
      </c>
      <c r="L99" s="155">
        <f>+'4.4.1.M LDI_EMPR'!K99+'4.5.1.M L_EMPR'!L99+'4.6.1.M M_EMPR'!L99</f>
        <v>66538.942600000009</v>
      </c>
      <c r="M99" s="155">
        <f>+'4.4.1.M LDI_EMPR'!L99+'4.5.1.M L_EMPR'!M99+'4.6.1.M M_EMPR'!M99</f>
        <v>1258.4679666666664</v>
      </c>
      <c r="N99" s="155"/>
      <c r="O99" s="155"/>
      <c r="P99" s="278">
        <f>+'4.4.1.M LDI_EMPR'!O99+'4.5.1.M L_EMPR'!P99+'4.6.1.M M_EMPR'!P99</f>
        <v>781857.96518333326</v>
      </c>
      <c r="Q99" s="313">
        <f t="shared" si="3"/>
        <v>3899355.4405499995</v>
      </c>
      <c r="R99" s="161"/>
    </row>
    <row r="100" spans="2:18" ht="12.75" x14ac:dyDescent="0.2">
      <c r="B100" s="306"/>
      <c r="C100" s="308" t="s">
        <v>11</v>
      </c>
      <c r="D100" s="154">
        <f>+'4.4.1.M LDI_EMPR'!D100+'4.5.1.M L_EMPR'!D100+'4.6.1.M M_EMPR'!D100</f>
        <v>998690.82444999972</v>
      </c>
      <c r="E100" s="155">
        <f>+'4.4.1.M LDI_EMPR'!E100+'4.5.1.M L_EMPR'!E100+'4.6.1.M M_EMPR'!E100</f>
        <v>657960.5783833334</v>
      </c>
      <c r="F100" s="155">
        <f>+'4.4.1.M LDI_EMPR'!F100+'4.5.1.M L_EMPR'!F100+'4.6.1.M M_EMPR'!F100</f>
        <v>1490365.6496499998</v>
      </c>
      <c r="G100" s="155">
        <f>+'4.4.1.M LDI_EMPR'!G100+'4.5.1.M L_EMPR'!G100+'4.6.1.M M_EMPR'!G100</f>
        <v>16471.414016666666</v>
      </c>
      <c r="H100" s="155">
        <f>+'4.4.1.M LDI_EMPR'!H100+'4.5.1.M L_EMPR'!H100+'4.6.1.M M_EMPR'!H100</f>
        <v>14.319416666666665</v>
      </c>
      <c r="I100" s="155">
        <f>+'4.4.1.M LDI_EMPR'!I100+'4.5.1.M L_EMPR'!I100+'4.6.1.M M_EMPR'!I100</f>
        <v>0</v>
      </c>
      <c r="J100" s="155">
        <f>+'4.5.1.M L_EMPR'!J100+'4.6.1.M M_EMPR'!J100</f>
        <v>0</v>
      </c>
      <c r="K100" s="155">
        <f>+'4.4.1.M LDI_EMPR'!J100+'4.5.1.M L_EMPR'!K100+'4.6.1.M M_EMPR'!K100</f>
        <v>637.95078333333356</v>
      </c>
      <c r="L100" s="155">
        <f>+'4.4.1.M LDI_EMPR'!K100+'4.5.1.M L_EMPR'!L100+'4.6.1.M M_EMPR'!L100</f>
        <v>65293.708800000015</v>
      </c>
      <c r="M100" s="155">
        <f>+'4.4.1.M LDI_EMPR'!L100+'4.5.1.M L_EMPR'!M100+'4.6.1.M M_EMPR'!M100</f>
        <v>1301.0952000000004</v>
      </c>
      <c r="N100" s="155">
        <f>+'4.4.1.M LDI_EMPR'!M100+'4.5.1.M L_EMPR'!N100+'4.6.1.M M_EMPR'!N100</f>
        <v>0</v>
      </c>
      <c r="O100" s="155">
        <f>+'4.4.1.M LDI_EMPR'!N100+'4.5.1.M L_EMPR'!O100+'4.6.1.M M_EMPR'!O100</f>
        <v>250.96868333333333</v>
      </c>
      <c r="P100" s="155">
        <f>+'4.4.1.M LDI_EMPR'!O100+'4.5.1.M L_EMPR'!P100+'4.6.1.M M_EMPR'!P100</f>
        <v>785814.96301666682</v>
      </c>
      <c r="Q100" s="313">
        <f t="shared" si="3"/>
        <v>4016801.4724000003</v>
      </c>
      <c r="R100" s="161"/>
    </row>
    <row r="101" spans="2:18" ht="12.75" x14ac:dyDescent="0.2">
      <c r="B101" s="304"/>
      <c r="C101" s="308" t="s">
        <v>12</v>
      </c>
      <c r="D101" s="154">
        <f>+'4.4.1.M LDI_EMPR'!D101+'4.5.1.M L_EMPR'!D101+'4.6.1.M M_EMPR'!D101</f>
        <v>915644.81556666654</v>
      </c>
      <c r="E101" s="155">
        <f>+'4.4.1.M LDI_EMPR'!E101+'4.5.1.M L_EMPR'!E101+'4.6.1.M M_EMPR'!E101</f>
        <v>625986.37473333336</v>
      </c>
      <c r="F101" s="155">
        <f>+'4.4.1.M LDI_EMPR'!F101+'4.5.1.M L_EMPR'!F101+'4.6.1.M M_EMPR'!F101</f>
        <v>1438402.0629333332</v>
      </c>
      <c r="G101" s="155">
        <f>+'4.4.1.M LDI_EMPR'!G101+'4.5.1.M L_EMPR'!G101+'4.6.1.M M_EMPR'!G101</f>
        <v>15379.75651666667</v>
      </c>
      <c r="H101" s="155">
        <f>+'4.4.1.M LDI_EMPR'!H101+'4.5.1.M L_EMPR'!H101+'4.6.1.M M_EMPR'!H101</f>
        <v>14.0067</v>
      </c>
      <c r="I101" s="155">
        <f>+'4.4.1.M LDI_EMPR'!I101+'4.5.1.M L_EMPR'!I101+'4.6.1.M M_EMPR'!I101</f>
        <v>0</v>
      </c>
      <c r="J101" s="155">
        <f>+'4.5.1.M L_EMPR'!J101+'4.6.1.M M_EMPR'!J101</f>
        <v>0</v>
      </c>
      <c r="K101" s="155">
        <f>+'4.4.1.M LDI_EMPR'!J101+'4.5.1.M L_EMPR'!K101+'4.6.1.M M_EMPR'!K101</f>
        <v>609.40513333333342</v>
      </c>
      <c r="L101" s="155">
        <f>+'4.4.1.M LDI_EMPR'!K101+'4.5.1.M L_EMPR'!L101+'4.6.1.M M_EMPR'!L101</f>
        <v>61389.36538333333</v>
      </c>
      <c r="M101" s="155">
        <f>+'4.4.1.M LDI_EMPR'!L101+'4.5.1.M L_EMPR'!M101+'4.6.1.M M_EMPR'!M101</f>
        <v>1221.3308333333337</v>
      </c>
      <c r="N101" s="155">
        <f>+'4.4.1.M LDI_EMPR'!M101+'4.5.1.M L_EMPR'!N101+'4.6.1.M M_EMPR'!N101</f>
        <v>0</v>
      </c>
      <c r="O101" s="155">
        <f>+'4.4.1.M LDI_EMPR'!N101+'4.5.1.M L_EMPR'!O101+'4.6.1.M M_EMPR'!O101</f>
        <v>427.88958333333341</v>
      </c>
      <c r="P101" s="155">
        <f>+'4.4.1.M LDI_EMPR'!O101+'4.5.1.M L_EMPR'!P101+'4.6.1.M M_EMPR'!P101</f>
        <v>750650.44469999964</v>
      </c>
      <c r="Q101" s="313">
        <f t="shared" si="3"/>
        <v>3809725.4520833334</v>
      </c>
      <c r="R101" s="161"/>
    </row>
    <row r="102" spans="2:18" ht="13.5" thickBot="1" x14ac:dyDescent="0.25">
      <c r="B102" s="309"/>
      <c r="C102" s="310" t="s">
        <v>13</v>
      </c>
      <c r="D102" s="156">
        <f>+'4.4.1.M LDI_EMPR'!D102+'4.5.1.M L_EMPR'!D102+'4.6.1.M M_EMPR'!D102</f>
        <v>953803.21053333324</v>
      </c>
      <c r="E102" s="157">
        <f>+'4.4.1.M LDI_EMPR'!E102+'4.5.1.M L_EMPR'!E102+'4.6.1.M M_EMPR'!E102</f>
        <v>639225.53646666673</v>
      </c>
      <c r="F102" s="157">
        <f>+'4.4.1.M LDI_EMPR'!F102+'4.5.1.M L_EMPR'!F102+'4.6.1.M M_EMPR'!F102</f>
        <v>1478675.7036833335</v>
      </c>
      <c r="G102" s="157">
        <f>+'4.4.1.M LDI_EMPR'!G102+'4.5.1.M L_EMPR'!G102+'4.6.1.M M_EMPR'!G102</f>
        <v>15819.626566666664</v>
      </c>
      <c r="H102" s="157">
        <f>+'4.4.1.M LDI_EMPR'!H102+'4.5.1.M L_EMPR'!H102+'4.6.1.M M_EMPR'!H102</f>
        <v>14.202983333333334</v>
      </c>
      <c r="I102" s="157">
        <f>+'4.4.1.M LDI_EMPR'!I102+'4.5.1.M L_EMPR'!I102+'4.6.1.M M_EMPR'!I102</f>
        <v>0</v>
      </c>
      <c r="J102" s="157">
        <f>+'4.5.1.M L_EMPR'!J102+'4.6.1.M M_EMPR'!J102</f>
        <v>0</v>
      </c>
      <c r="K102" s="157">
        <f>+'4.4.1.M LDI_EMPR'!J102+'4.5.1.M L_EMPR'!K102+'4.6.1.M M_EMPR'!K102</f>
        <v>605.59126666666668</v>
      </c>
      <c r="L102" s="157">
        <f>+'4.4.1.M LDI_EMPR'!K102+'4.5.1.M L_EMPR'!L102+'4.6.1.M M_EMPR'!L102</f>
        <v>62613.201550000013</v>
      </c>
      <c r="M102" s="157">
        <f>+'4.4.1.M LDI_EMPR'!L102+'4.5.1.M L_EMPR'!M102+'4.6.1.M M_EMPR'!M102</f>
        <v>1153.7547666666665</v>
      </c>
      <c r="N102" s="157">
        <f>+'4.4.1.M LDI_EMPR'!M102+'4.5.1.M L_EMPR'!N102+'4.6.1.M M_EMPR'!N102</f>
        <v>0</v>
      </c>
      <c r="O102" s="157">
        <f>+'4.4.1.M LDI_EMPR'!N102+'4.5.1.M L_EMPR'!O102+'4.6.1.M M_EMPR'!O102</f>
        <v>764.84248333333335</v>
      </c>
      <c r="P102" s="157">
        <f>+'4.4.1.M LDI_EMPR'!O102+'4.5.1.M L_EMPR'!P102+'4.6.1.M M_EMPR'!P102</f>
        <v>779371.98955000029</v>
      </c>
      <c r="Q102" s="314">
        <f t="shared" si="3"/>
        <v>3932047.6598500004</v>
      </c>
      <c r="R102" s="161"/>
    </row>
    <row r="103" spans="2:18" ht="12.75" x14ac:dyDescent="0.2">
      <c r="B103" s="302">
        <v>2021</v>
      </c>
      <c r="C103" s="307" t="s">
        <v>2</v>
      </c>
      <c r="D103" s="152">
        <f>+'4.4.1.M LDI_EMPR'!D103+'4.5.1.M L_EMPR'!D103+'4.6.1.M M_EMPR'!D103</f>
        <v>908774.42145000002</v>
      </c>
      <c r="E103" s="153">
        <f>+'4.4.1.M LDI_EMPR'!E103+'4.5.1.M L_EMPR'!E103+'4.6.1.M M_EMPR'!E103</f>
        <v>631430.87798333354</v>
      </c>
      <c r="F103" s="153">
        <f>+'4.4.1.M LDI_EMPR'!F103+'4.5.1.M L_EMPR'!F103+'4.6.1.M M_EMPR'!F103</f>
        <v>1419997.3592000001</v>
      </c>
      <c r="G103" s="153">
        <f>+'4.4.1.M LDI_EMPR'!G103+'4.5.1.M L_EMPR'!G103+'4.6.1.M M_EMPR'!G103</f>
        <v>15284.36075</v>
      </c>
      <c r="H103" s="153">
        <f>+'4.4.1.M LDI_EMPR'!H103+'4.5.1.M L_EMPR'!H103+'4.6.1.M M_EMPR'!H103</f>
        <v>13.925550000000001</v>
      </c>
      <c r="I103" s="153">
        <f>+'4.4.1.M LDI_EMPR'!I103+'4.5.1.M L_EMPR'!I103+'4.6.1.M M_EMPR'!I103</f>
        <v>0</v>
      </c>
      <c r="J103" s="153">
        <f>+'4.5.1.M L_EMPR'!J103+'4.6.1.M M_EMPR'!J103</f>
        <v>0</v>
      </c>
      <c r="K103" s="153">
        <f>+'4.4.1.M LDI_EMPR'!J103+'4.5.1.M L_EMPR'!K103+'4.6.1.M M_EMPR'!K103</f>
        <v>575.58115000000009</v>
      </c>
      <c r="L103" s="153">
        <f>+'4.4.1.M LDI_EMPR'!K103+'4.5.1.M L_EMPR'!L103+'4.6.1.M M_EMPR'!L103</f>
        <v>120388.92529999993</v>
      </c>
      <c r="M103" s="153">
        <f>+'4.4.1.M LDI_EMPR'!L103+'4.5.1.M L_EMPR'!M103+'4.6.1.M M_EMPR'!M103</f>
        <v>1159.2810666666669</v>
      </c>
      <c r="N103" s="153">
        <f>+'4.4.1.M LDI_EMPR'!M103+'4.5.1.M L_EMPR'!N103+'4.6.1.M M_EMPR'!N103</f>
        <v>0</v>
      </c>
      <c r="O103" s="153">
        <f>+'4.4.1.M LDI_EMPR'!N103+'4.5.1.M L_EMPR'!O103+'4.6.1.M M_EMPR'!O103</f>
        <v>972.27335000000005</v>
      </c>
      <c r="P103" s="277">
        <f>+'4.4.1.M LDI_EMPR'!O103+'4.5.1.M L_EMPR'!P103+'4.6.1.M M_EMPR'!P103</f>
        <v>751742.33014999982</v>
      </c>
      <c r="Q103" s="315">
        <f t="shared" si="3"/>
        <v>3850339.3359499997</v>
      </c>
      <c r="R103" s="161"/>
    </row>
    <row r="104" spans="2:18" ht="12.75" x14ac:dyDescent="0.2">
      <c r="B104" s="304"/>
      <c r="C104" s="308" t="s">
        <v>3</v>
      </c>
      <c r="D104" s="154">
        <f>+'4.4.1.M LDI_EMPR'!D104+'4.5.1.M L_EMPR'!D104+'4.6.1.M M_EMPR'!D104</f>
        <v>810734.67354999983</v>
      </c>
      <c r="E104" s="155">
        <f>+'4.4.1.M LDI_EMPR'!E104+'4.5.1.M L_EMPR'!E104+'4.6.1.M M_EMPR'!E104</f>
        <v>564781.7107833334</v>
      </c>
      <c r="F104" s="155">
        <f>+'4.4.1.M LDI_EMPR'!F104+'4.5.1.M L_EMPR'!F104+'4.6.1.M M_EMPR'!F104</f>
        <v>1304423.856033334</v>
      </c>
      <c r="G104" s="155">
        <f>+'4.4.1.M LDI_EMPR'!G104+'4.5.1.M L_EMPR'!G104+'4.6.1.M M_EMPR'!G104</f>
        <v>13562.545066666671</v>
      </c>
      <c r="H104" s="155">
        <f>+'4.4.1.M LDI_EMPR'!H104+'4.5.1.M L_EMPR'!H104+'4.6.1.M M_EMPR'!H104</f>
        <v>13.251849999999997</v>
      </c>
      <c r="I104" s="155">
        <f>+'4.4.1.M LDI_EMPR'!I104+'4.5.1.M L_EMPR'!I104+'4.6.1.M M_EMPR'!I104</f>
        <v>0</v>
      </c>
      <c r="J104" s="155">
        <f>+'4.5.1.M L_EMPR'!J104+'4.6.1.M M_EMPR'!J104</f>
        <v>0</v>
      </c>
      <c r="K104" s="155">
        <f>+'4.4.1.M LDI_EMPR'!J104+'4.5.1.M L_EMPR'!K104+'4.6.1.M M_EMPR'!K104</f>
        <v>541.74911666666662</v>
      </c>
      <c r="L104" s="155">
        <f>+'4.4.1.M LDI_EMPR'!K104+'4.5.1.M L_EMPR'!L104+'4.6.1.M M_EMPR'!L104</f>
        <v>105865.37649999995</v>
      </c>
      <c r="M104" s="155">
        <f>+'4.4.1.M LDI_EMPR'!L104+'4.5.1.M L_EMPR'!M104+'4.6.1.M M_EMPR'!M104</f>
        <v>981.6046166666664</v>
      </c>
      <c r="N104" s="155">
        <f>+'4.4.1.M LDI_EMPR'!M104+'4.5.1.M L_EMPR'!N104+'4.6.1.M M_EMPR'!N104</f>
        <v>0</v>
      </c>
      <c r="O104" s="155">
        <f>+'4.4.1.M LDI_EMPR'!N104+'4.5.1.M L_EMPR'!O104+'4.6.1.M M_EMPR'!O104</f>
        <v>1091.2441000000001</v>
      </c>
      <c r="P104" s="278">
        <f>+'4.4.1.M LDI_EMPR'!O104+'4.5.1.M L_EMPR'!P104+'4.6.1.M M_EMPR'!P104</f>
        <v>659378.55140000023</v>
      </c>
      <c r="Q104" s="313">
        <f t="shared" si="3"/>
        <v>3461374.5630166675</v>
      </c>
      <c r="R104" s="161"/>
    </row>
    <row r="105" spans="2:18" ht="12.75" x14ac:dyDescent="0.2">
      <c r="B105" s="304"/>
      <c r="C105" s="308" t="s">
        <v>4</v>
      </c>
      <c r="D105" s="154">
        <f>+'4.4.1.M LDI_EMPR'!D105+'4.5.1.M L_EMPR'!D105+'4.6.1.M M_EMPR'!D105</f>
        <v>999724.96586666675</v>
      </c>
      <c r="E105" s="155">
        <f>+'4.4.1.M LDI_EMPR'!E105+'4.5.1.M L_EMPR'!E105+'4.6.1.M M_EMPR'!E105</f>
        <v>671278.07843333331</v>
      </c>
      <c r="F105" s="155">
        <f>+'4.4.1.M LDI_EMPR'!F105+'4.5.1.M L_EMPR'!F105+'4.6.1.M M_EMPR'!F105</f>
        <v>1598687.1400166654</v>
      </c>
      <c r="G105" s="155">
        <f>+'4.4.1.M LDI_EMPR'!G105+'4.5.1.M L_EMPR'!G105+'4.6.1.M M_EMPR'!G105</f>
        <v>15829.940516666667</v>
      </c>
      <c r="H105" s="155">
        <f>+'4.4.1.M LDI_EMPR'!H105+'4.5.1.M L_EMPR'!H105+'4.6.1.M M_EMPR'!H105</f>
        <v>14.943883333333332</v>
      </c>
      <c r="I105" s="155">
        <f>+'4.4.1.M LDI_EMPR'!I105+'4.5.1.M L_EMPR'!I105+'4.6.1.M M_EMPR'!I105</f>
        <v>0</v>
      </c>
      <c r="J105" s="155">
        <f>+'4.5.1.M L_EMPR'!J105+'4.6.1.M M_EMPR'!J105</f>
        <v>0</v>
      </c>
      <c r="K105" s="155">
        <f>+'4.4.1.M LDI_EMPR'!J105+'4.5.1.M L_EMPR'!K105+'4.6.1.M M_EMPR'!K105</f>
        <v>649.24276666666663</v>
      </c>
      <c r="L105" s="155">
        <f>+'4.4.1.M LDI_EMPR'!K105+'4.5.1.M L_EMPR'!L105+'4.6.1.M M_EMPR'!L105</f>
        <v>128214.76905</v>
      </c>
      <c r="M105" s="155">
        <f>+'4.4.1.M LDI_EMPR'!L105+'4.5.1.M L_EMPR'!M105+'4.6.1.M M_EMPR'!M105</f>
        <v>1171.5133666666666</v>
      </c>
      <c r="N105" s="155">
        <f>+'4.4.1.M LDI_EMPR'!M105+'4.5.1.M L_EMPR'!N105+'4.6.1.M M_EMPR'!N105</f>
        <v>0</v>
      </c>
      <c r="O105" s="155">
        <f>+'4.4.1.M LDI_EMPR'!N105+'4.5.1.M L_EMPR'!O105+'4.6.1.M M_EMPR'!O105</f>
        <v>1719.9476999999997</v>
      </c>
      <c r="P105" s="278">
        <f>+'4.4.1.M LDI_EMPR'!O105+'4.5.1.M L_EMPR'!P105+'4.6.1.M M_EMPR'!P105</f>
        <v>788358.74800000014</v>
      </c>
      <c r="Q105" s="313">
        <f t="shared" si="3"/>
        <v>4205649.2895999989</v>
      </c>
      <c r="R105" s="161"/>
    </row>
    <row r="106" spans="2:18" ht="12.75" x14ac:dyDescent="0.2">
      <c r="B106" s="306"/>
      <c r="C106" s="308" t="s">
        <v>5</v>
      </c>
      <c r="D106" s="154">
        <f>+'4.4.1.M LDI_EMPR'!D106+'4.5.1.M L_EMPR'!D106+'4.6.1.M M_EMPR'!D106</f>
        <v>963444.30221666652</v>
      </c>
      <c r="E106" s="155">
        <f>+'4.4.1.M LDI_EMPR'!E106+'4.5.1.M L_EMPR'!E106+'4.6.1.M M_EMPR'!E106</f>
        <v>647122.67741666676</v>
      </c>
      <c r="F106" s="155">
        <f>+'4.4.1.M LDI_EMPR'!F106+'4.5.1.M L_EMPR'!F106+'4.6.1.M M_EMPR'!F106</f>
        <v>1589009.4815833331</v>
      </c>
      <c r="G106" s="155">
        <f>+'4.4.1.M LDI_EMPR'!G106+'4.5.1.M L_EMPR'!G106+'4.6.1.M M_EMPR'!G106</f>
        <v>14233.512383333335</v>
      </c>
      <c r="H106" s="155">
        <f>+'4.4.1.M LDI_EMPR'!H106+'4.5.1.M L_EMPR'!H106+'4.6.1.M M_EMPR'!H106</f>
        <v>14.437899999999999</v>
      </c>
      <c r="I106" s="155">
        <f>+'4.4.1.M LDI_EMPR'!I106+'4.5.1.M L_EMPR'!I106+'4.6.1.M M_EMPR'!I106</f>
        <v>0</v>
      </c>
      <c r="J106" s="155">
        <f>+'4.5.1.M L_EMPR'!J106+'4.6.1.M M_EMPR'!J106</f>
        <v>0</v>
      </c>
      <c r="K106" s="155">
        <f>+'4.4.1.M LDI_EMPR'!J106+'4.5.1.M L_EMPR'!K106+'4.6.1.M M_EMPR'!K106</f>
        <v>582.37361666666663</v>
      </c>
      <c r="L106" s="155">
        <f>+'4.4.1.M LDI_EMPR'!K106+'4.5.1.M L_EMPR'!L106+'4.6.1.M M_EMPR'!L106</f>
        <v>121170.93843333334</v>
      </c>
      <c r="M106" s="155">
        <f>+'4.4.1.M LDI_EMPR'!L106+'4.5.1.M L_EMPR'!M106+'4.6.1.M M_EMPR'!M106</f>
        <v>1049.6275333333331</v>
      </c>
      <c r="N106" s="155">
        <f>+'4.4.1.M LDI_EMPR'!M106+'4.5.1.M L_EMPR'!N106+'4.6.1.M M_EMPR'!N106</f>
        <v>0</v>
      </c>
      <c r="O106" s="155">
        <f>+'4.4.1.M LDI_EMPR'!N106+'4.5.1.M L_EMPR'!O106+'4.6.1.M M_EMPR'!O106</f>
        <v>1984.9739833333326</v>
      </c>
      <c r="P106" s="278">
        <f>+'4.4.1.M LDI_EMPR'!O106+'4.5.1.M L_EMPR'!P106+'4.6.1.M M_EMPR'!P106</f>
        <v>747470.81853333337</v>
      </c>
      <c r="Q106" s="313">
        <f t="shared" ref="Q106:Q111" si="4">SUM(D106:P106)</f>
        <v>4086083.1435999996</v>
      </c>
      <c r="R106" s="161"/>
    </row>
    <row r="107" spans="2:18" ht="12.75" x14ac:dyDescent="0.2">
      <c r="B107" s="304"/>
      <c r="C107" s="308" t="s">
        <v>6</v>
      </c>
      <c r="D107" s="154">
        <f>+'4.4.1.M LDI_EMPR'!D107+'4.5.1.M L_EMPR'!D107+'4.6.1.M M_EMPR'!D107</f>
        <v>962407.76971666655</v>
      </c>
      <c r="E107" s="155">
        <f>+'4.4.1.M LDI_EMPR'!E107+'4.5.1.M L_EMPR'!E107+'4.6.1.M M_EMPR'!E107</f>
        <v>647525.19151666667</v>
      </c>
      <c r="F107" s="155">
        <f>+'4.4.1.M LDI_EMPR'!F107+'4.5.1.M L_EMPR'!F107+'4.6.1.M M_EMPR'!F107</f>
        <v>1570552.7586833334</v>
      </c>
      <c r="G107" s="155">
        <f>+'4.4.1.M LDI_EMPR'!G107+'4.5.1.M L_EMPR'!G107+'4.6.1.M M_EMPR'!G107</f>
        <v>14424.443766666673</v>
      </c>
      <c r="H107" s="155">
        <f>+'4.4.1.M LDI_EMPR'!H107+'4.5.1.M L_EMPR'!H107+'4.6.1.M M_EMPR'!H107</f>
        <v>12.96973333333333</v>
      </c>
      <c r="I107" s="155">
        <f>+'4.4.1.M LDI_EMPR'!I107+'4.5.1.M L_EMPR'!I107+'4.6.1.M M_EMPR'!I107</f>
        <v>0</v>
      </c>
      <c r="J107" s="155">
        <f>+'4.5.1.M L_EMPR'!J107+'4.6.1.M M_EMPR'!J107</f>
        <v>0</v>
      </c>
      <c r="K107" s="155">
        <f>+'4.4.1.M LDI_EMPR'!J107+'4.5.1.M L_EMPR'!K107+'4.6.1.M M_EMPR'!K107</f>
        <v>590.79790000000003</v>
      </c>
      <c r="L107" s="155">
        <f>+'4.4.1.M LDI_EMPR'!K107+'4.5.1.M L_EMPR'!L107+'4.6.1.M M_EMPR'!L107</f>
        <v>117651.12225000003</v>
      </c>
      <c r="M107" s="155">
        <f>+'4.4.1.M LDI_EMPR'!L107+'4.5.1.M L_EMPR'!M107+'4.6.1.M M_EMPR'!M107</f>
        <v>991.63970000000029</v>
      </c>
      <c r="N107" s="155">
        <f>+'4.4.1.M LDI_EMPR'!M107+'4.5.1.M L_EMPR'!N107+'4.6.1.M M_EMPR'!N107</f>
        <v>0</v>
      </c>
      <c r="O107" s="155">
        <f>+'4.4.1.M LDI_EMPR'!N107+'4.5.1.M L_EMPR'!O107+'4.6.1.M M_EMPR'!O107</f>
        <v>2364.9600833333334</v>
      </c>
      <c r="P107" s="278">
        <f>+'4.4.1.M LDI_EMPR'!O107+'4.5.1.M L_EMPR'!P107+'4.6.1.M M_EMPR'!P107</f>
        <v>985860.88264999981</v>
      </c>
      <c r="Q107" s="313">
        <f t="shared" si="4"/>
        <v>4302382.5360000003</v>
      </c>
      <c r="R107" s="161"/>
    </row>
    <row r="108" spans="2:18" ht="12.75" x14ac:dyDescent="0.2">
      <c r="B108" s="304"/>
      <c r="C108" s="308" t="s">
        <v>7</v>
      </c>
      <c r="D108" s="154">
        <f>+'4.4.1.M LDI_EMPR'!D108+'4.5.1.M L_EMPR'!D108+'4.6.1.M M_EMPR'!D108</f>
        <v>923015.02821666654</v>
      </c>
      <c r="E108" s="155">
        <f>+'4.4.1.M LDI_EMPR'!E108+'4.5.1.M L_EMPR'!E108+'4.6.1.M M_EMPR'!E108</f>
        <v>613403.76451666665</v>
      </c>
      <c r="F108" s="155">
        <f>+'4.4.1.M LDI_EMPR'!F108+'4.5.1.M L_EMPR'!F108+'4.6.1.M M_EMPR'!F108</f>
        <v>1508807.7204833329</v>
      </c>
      <c r="G108" s="155">
        <f>+'4.4.1.M LDI_EMPR'!G108+'4.5.1.M L_EMPR'!G108+'4.6.1.M M_EMPR'!G108</f>
        <v>13509.211616666666</v>
      </c>
      <c r="H108" s="155">
        <f>+'4.4.1.M LDI_EMPR'!H108+'4.5.1.M L_EMPR'!H108+'4.6.1.M M_EMPR'!H108</f>
        <v>11.080583333333335</v>
      </c>
      <c r="I108" s="155">
        <f>+'4.4.1.M LDI_EMPR'!I108+'4.5.1.M L_EMPR'!I108+'4.6.1.M M_EMPR'!I108</f>
        <v>0</v>
      </c>
      <c r="J108" s="155">
        <f>+'4.5.1.M L_EMPR'!J108+'4.6.1.M M_EMPR'!J108</f>
        <v>0</v>
      </c>
      <c r="K108" s="155">
        <f>+'4.4.1.M LDI_EMPR'!J108+'4.5.1.M L_EMPR'!K108+'4.6.1.M M_EMPR'!K108</f>
        <v>566.1742999999999</v>
      </c>
      <c r="L108" s="155">
        <f>+'4.4.1.M LDI_EMPR'!K108+'4.5.1.M L_EMPR'!L108+'4.6.1.M M_EMPR'!L108</f>
        <v>110549.27459999993</v>
      </c>
      <c r="M108" s="155">
        <f>+'4.4.1.M LDI_EMPR'!L108+'4.5.1.M L_EMPR'!M108+'4.6.1.M M_EMPR'!M108</f>
        <v>936.91043333333323</v>
      </c>
      <c r="N108" s="155">
        <f>+'4.4.1.M LDI_EMPR'!M108+'4.5.1.M L_EMPR'!N108+'4.6.1.M M_EMPR'!N108</f>
        <v>0</v>
      </c>
      <c r="O108" s="155">
        <f>+'4.4.1.M LDI_EMPR'!N108+'4.5.1.M L_EMPR'!O108+'4.6.1.M M_EMPR'!O108</f>
        <v>2621.1335999999992</v>
      </c>
      <c r="P108" s="278">
        <f>+'4.4.1.M LDI_EMPR'!O108+'4.5.1.M L_EMPR'!P108+'4.6.1.M M_EMPR'!P108</f>
        <v>717436.73435000004</v>
      </c>
      <c r="Q108" s="313">
        <f t="shared" si="4"/>
        <v>3890857.0326999994</v>
      </c>
      <c r="R108" s="161"/>
    </row>
    <row r="109" spans="2:18" ht="12.75" x14ac:dyDescent="0.2">
      <c r="B109" s="306"/>
      <c r="C109" s="308" t="s">
        <v>8</v>
      </c>
      <c r="D109" s="154">
        <f>+'4.4.1.M LDI_EMPR'!D109+'4.5.1.M L_EMPR'!D109+'4.6.1.M M_EMPR'!D109</f>
        <v>928036.05036666652</v>
      </c>
      <c r="E109" s="155">
        <f>+'4.4.1.M LDI_EMPR'!E109+'4.5.1.M L_EMPR'!E109+'4.6.1.M M_EMPR'!E109</f>
        <v>605167.39895000018</v>
      </c>
      <c r="F109" s="155">
        <f>+'4.4.1.M LDI_EMPR'!F109+'4.5.1.M L_EMPR'!F109+'4.6.1.M M_EMPR'!F109</f>
        <v>1506622.5518</v>
      </c>
      <c r="G109" s="155">
        <f>+'4.4.1.M LDI_EMPR'!G109+'4.5.1.M L_EMPR'!G109+'4.6.1.M M_EMPR'!G109</f>
        <v>13125.047583333335</v>
      </c>
      <c r="H109" s="155">
        <f>+'4.4.1.M LDI_EMPR'!H109+'4.5.1.M L_EMPR'!H109+'4.6.1.M M_EMPR'!H109</f>
        <v>10.296183333333332</v>
      </c>
      <c r="I109" s="155">
        <f>+'4.4.1.M LDI_EMPR'!I109+'4.5.1.M L_EMPR'!I109+'4.6.1.M M_EMPR'!I109</f>
        <v>0</v>
      </c>
      <c r="J109" s="155">
        <f>+'4.5.1.M L_EMPR'!J109+'4.6.1.M M_EMPR'!J109</f>
        <v>0</v>
      </c>
      <c r="K109" s="155">
        <f>+'4.4.1.M LDI_EMPR'!J109+'4.5.1.M L_EMPR'!K109+'4.6.1.M M_EMPR'!K109</f>
        <v>533.03136666666671</v>
      </c>
      <c r="L109" s="155">
        <f>+'4.4.1.M LDI_EMPR'!K109+'4.5.1.M L_EMPR'!L109+'4.6.1.M M_EMPR'!L109</f>
        <v>108040.61228333334</v>
      </c>
      <c r="M109" s="155">
        <f>+'4.4.1.M LDI_EMPR'!L109+'4.5.1.M L_EMPR'!M109+'4.6.1.M M_EMPR'!M109</f>
        <v>889.50833333333321</v>
      </c>
      <c r="N109" s="155">
        <f>+'4.4.1.M LDI_EMPR'!M109+'4.5.1.M L_EMPR'!N109+'4.6.1.M M_EMPR'!N109</f>
        <v>0</v>
      </c>
      <c r="O109" s="155">
        <f>+'4.4.1.M LDI_EMPR'!N109+'4.5.1.M L_EMPR'!O109+'4.6.1.M M_EMPR'!O109</f>
        <v>1984.9739833333333</v>
      </c>
      <c r="P109" s="278">
        <f>+'4.4.1.M LDI_EMPR'!O109+'4.5.1.M L_EMPR'!P109+'4.6.1.M M_EMPR'!P109</f>
        <v>712810.74371666636</v>
      </c>
      <c r="Q109" s="313">
        <f t="shared" si="4"/>
        <v>3877220.2145666666</v>
      </c>
      <c r="R109" s="161"/>
    </row>
    <row r="110" spans="2:18" ht="12.75" x14ac:dyDescent="0.2">
      <c r="B110" s="304"/>
      <c r="C110" s="308" t="s">
        <v>9</v>
      </c>
      <c r="D110" s="154">
        <f>+'4.4.1.M LDI_EMPR'!D110+'4.5.1.M L_EMPR'!D110+'4.6.1.M M_EMPR'!D110</f>
        <v>921835.82124999992</v>
      </c>
      <c r="E110" s="155">
        <f>+'4.4.1.M LDI_EMPR'!E110+'4.5.1.M L_EMPR'!E110+'4.6.1.M M_EMPR'!E110</f>
        <v>603435.21749999991</v>
      </c>
      <c r="F110" s="155">
        <f>+'4.4.1.M LDI_EMPR'!F110+'4.5.1.M L_EMPR'!F110+'4.6.1.M M_EMPR'!F110</f>
        <v>1527120.2714666668</v>
      </c>
      <c r="G110" s="155">
        <f>+'4.4.1.M LDI_EMPR'!G110+'4.5.1.M L_EMPR'!G110+'4.6.1.M M_EMPR'!G110</f>
        <v>13056.672866666668</v>
      </c>
      <c r="H110" s="155">
        <f>+'4.4.1.M LDI_EMPR'!H110+'4.5.1.M L_EMPR'!H110+'4.6.1.M M_EMPR'!H110</f>
        <v>0</v>
      </c>
      <c r="I110" s="155">
        <f>+'4.4.1.M LDI_EMPR'!I110+'4.5.1.M L_EMPR'!I110+'4.6.1.M M_EMPR'!I110</f>
        <v>0</v>
      </c>
      <c r="J110" s="155">
        <f>+'4.5.1.M L_EMPR'!J110+'4.6.1.M M_EMPR'!J110</f>
        <v>0</v>
      </c>
      <c r="K110" s="155">
        <f>+'4.4.1.M LDI_EMPR'!J110+'4.5.1.M L_EMPR'!K110+'4.6.1.M M_EMPR'!K110</f>
        <v>529.83213333333322</v>
      </c>
      <c r="L110" s="155">
        <f>+'4.4.1.M LDI_EMPR'!K110+'4.5.1.M L_EMPR'!L110+'4.6.1.M M_EMPR'!L110</f>
        <v>99819.655000000028</v>
      </c>
      <c r="M110" s="155">
        <f>+'4.4.1.M LDI_EMPR'!L110+'4.5.1.M L_EMPR'!M110+'4.6.1.M M_EMPR'!M110</f>
        <v>879.72541666666677</v>
      </c>
      <c r="N110" s="155">
        <f>+'4.4.1.M LDI_EMPR'!M110+'4.5.1.M L_EMPR'!N110+'4.6.1.M M_EMPR'!N110</f>
        <v>0</v>
      </c>
      <c r="O110" s="155">
        <f>+'4.4.1.M LDI_EMPR'!N110+'4.5.1.M L_EMPR'!O110+'4.6.1.M M_EMPR'!O110</f>
        <v>2364.9600833333334</v>
      </c>
      <c r="P110" s="278">
        <f>+'4.4.1.M LDI_EMPR'!O110+'4.5.1.M L_EMPR'!P110+'4.6.1.M M_EMPR'!P110</f>
        <v>712969.92035000026</v>
      </c>
      <c r="Q110" s="313">
        <f t="shared" si="4"/>
        <v>3882012.0760666667</v>
      </c>
      <c r="R110" s="161"/>
    </row>
    <row r="111" spans="2:18" ht="13.5" thickBot="1" x14ac:dyDescent="0.25">
      <c r="B111" s="309"/>
      <c r="C111" s="310" t="s">
        <v>10</v>
      </c>
      <c r="D111" s="156">
        <f>+'4.4.1.M LDI_EMPR'!D111+'4.5.1.M L_EMPR'!D111+'4.6.1.M M_EMPR'!D111</f>
        <v>833758.48568333336</v>
      </c>
      <c r="E111" s="157">
        <f>+'4.4.1.M LDI_EMPR'!E111+'4.5.1.M L_EMPR'!E111+'4.6.1.M M_EMPR'!E111</f>
        <v>554926.87368333316</v>
      </c>
      <c r="F111" s="157">
        <f>+'4.4.1.M LDI_EMPR'!F111+'4.5.1.M L_EMPR'!F111+'4.6.1.M M_EMPR'!F111</f>
        <v>1418887.0217833333</v>
      </c>
      <c r="G111" s="157">
        <f>+'4.4.1.M LDI_EMPR'!G111+'4.5.1.M L_EMPR'!G111+'4.6.1.M M_EMPR'!G111</f>
        <v>11792.930350000001</v>
      </c>
      <c r="H111" s="157">
        <f>+'4.4.1.M LDI_EMPR'!H111+'4.5.1.M L_EMPR'!H111+'4.6.1.M M_EMPR'!H111</f>
        <v>0</v>
      </c>
      <c r="I111" s="157">
        <f>+'4.4.1.M LDI_EMPR'!I111+'4.5.1.M L_EMPR'!I111+'4.6.1.M M_EMPR'!I111</f>
        <v>0</v>
      </c>
      <c r="J111" s="157">
        <f>+'4.5.1.M L_EMPR'!J111+'4.6.1.M M_EMPR'!J111</f>
        <v>0</v>
      </c>
      <c r="K111" s="157">
        <f>+'4.4.1.M LDI_EMPR'!J111+'4.5.1.M L_EMPR'!K111+'4.6.1.M M_EMPR'!K111</f>
        <v>525.95243333333326</v>
      </c>
      <c r="L111" s="157">
        <f>+'4.4.1.M LDI_EMPR'!K111+'4.5.1.M L_EMPR'!L111+'4.6.1.M M_EMPR'!L111</f>
        <v>97274.504533333311</v>
      </c>
      <c r="M111" s="157">
        <f>+'4.4.1.M LDI_EMPR'!L111+'4.5.1.M L_EMPR'!M111+'4.6.1.M M_EMPR'!M111</f>
        <v>783.54900000000009</v>
      </c>
      <c r="N111" s="157">
        <f>+'4.4.1.M LDI_EMPR'!M111+'4.5.1.M L_EMPR'!N111+'4.6.1.M M_EMPR'!N111</f>
        <v>0</v>
      </c>
      <c r="O111" s="157">
        <f>+'4.4.1.M LDI_EMPR'!N111+'4.5.1.M L_EMPR'!O111+'4.6.1.M M_EMPR'!O111</f>
        <v>2621.1335999999997</v>
      </c>
      <c r="P111" s="279">
        <f>+'4.4.1.M LDI_EMPR'!O111+'4.5.1.M L_EMPR'!P111+'4.6.1.M M_EMPR'!P111</f>
        <v>662340.6937333328</v>
      </c>
      <c r="Q111" s="314">
        <f t="shared" si="4"/>
        <v>3582911.144799999</v>
      </c>
      <c r="R111" s="161"/>
    </row>
    <row r="112" spans="2:18" ht="13.5" thickBot="1" x14ac:dyDescent="0.25"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</row>
    <row r="113" spans="2:17" ht="15.75" thickBot="1" x14ac:dyDescent="0.3">
      <c r="B113" s="243" t="s">
        <v>101</v>
      </c>
      <c r="C113" s="244"/>
      <c r="D113" s="258">
        <f>+SUM(D103:D111)/SUM(D91:D99)-1</f>
        <v>1.6298758986195594E-2</v>
      </c>
      <c r="E113" s="258">
        <f t="shared" ref="E113:H113" si="5">+SUM(E103:E111)/SUM(E91:E99)-1</f>
        <v>-5.554111624437974E-2</v>
      </c>
      <c r="F113" s="258">
        <f t="shared" si="5"/>
        <v>8.2043094272279404E-2</v>
      </c>
      <c r="G113" s="258">
        <f t="shared" si="5"/>
        <v>-0.20346044440484745</v>
      </c>
      <c r="H113" s="258">
        <f t="shared" si="5"/>
        <v>-0.55115083442130341</v>
      </c>
      <c r="I113" s="258"/>
      <c r="J113" s="258"/>
      <c r="K113" s="258">
        <f t="shared" ref="K113:M113" si="6">+SUM(K103:K111)/SUM(K91:K99)-1</f>
        <v>0.34797829462934904</v>
      </c>
      <c r="L113" s="258">
        <f t="shared" si="6"/>
        <v>0.67115513467594501</v>
      </c>
      <c r="M113" s="258">
        <f t="shared" si="6"/>
        <v>-0.23340783303266244</v>
      </c>
      <c r="N113" s="258"/>
      <c r="O113" s="258"/>
      <c r="P113" s="258">
        <f t="shared" ref="P113:Q113" si="7">+SUM(P103:P111)/SUM(P91:P99)-1</f>
        <v>-1.3141662543729837E-2</v>
      </c>
      <c r="Q113" s="259">
        <f t="shared" si="7"/>
        <v>3.3099078899990753E-2</v>
      </c>
    </row>
    <row r="114" spans="2:17" ht="15.75" thickBot="1" x14ac:dyDescent="0.3">
      <c r="B114" s="257" t="s">
        <v>102</v>
      </c>
      <c r="C114" s="244"/>
      <c r="D114" s="258">
        <f>SUM(D103:D108)/SUM($Q$103:$Q$108)</f>
        <v>0.23398641240265639</v>
      </c>
      <c r="E114" s="258">
        <f t="shared" ref="E114:H114" si="8">SUM(E103:E108)/SUM($Q$103:$Q$108)</f>
        <v>0.15865832395226501</v>
      </c>
      <c r="F114" s="258">
        <f t="shared" si="8"/>
        <v>0.37784582077761231</v>
      </c>
      <c r="G114" s="258">
        <f t="shared" si="8"/>
        <v>3.6494163288862502E-3</v>
      </c>
      <c r="H114" s="261">
        <f t="shared" si="8"/>
        <v>3.3874254732699663E-6</v>
      </c>
      <c r="I114" s="258"/>
      <c r="J114" s="261"/>
      <c r="K114" s="260">
        <f t="shared" ref="K114:M114" si="9">SUM(K103:K108)/SUM($Q$103:$Q$108)</f>
        <v>1.4732802981915714E-4</v>
      </c>
      <c r="L114" s="260">
        <f t="shared" si="9"/>
        <v>2.9577244876258155E-2</v>
      </c>
      <c r="M114" s="260">
        <f t="shared" si="9"/>
        <v>2.6434675579920007E-4</v>
      </c>
      <c r="N114" s="258"/>
      <c r="O114" s="261">
        <f t="shared" ref="O114:Q114" si="10">SUM(O103:O108)/SUM($Q$103:$Q$108)</f>
        <v>4.5193405760232311E-4</v>
      </c>
      <c r="P114" s="260">
        <f t="shared" si="10"/>
        <v>0.19541578539362803</v>
      </c>
      <c r="Q114" s="259">
        <f t="shared" si="10"/>
        <v>1</v>
      </c>
    </row>
    <row r="115" spans="2:17" ht="12.75" x14ac:dyDescent="0.2"/>
    <row r="116" spans="2:17" ht="12.75" x14ac:dyDescent="0.2"/>
    <row r="117" spans="2:17" ht="12.75" x14ac:dyDescent="0.2">
      <c r="N117" s="161"/>
      <c r="O117" s="161"/>
    </row>
    <row r="118" spans="2:17" ht="12.75" x14ac:dyDescent="0.2"/>
    <row r="119" spans="2:17" ht="12.75" x14ac:dyDescent="0.2"/>
    <row r="120" spans="2:17" ht="12.75" x14ac:dyDescent="0.2"/>
    <row r="121" spans="2:17" ht="12.75" x14ac:dyDescent="0.2"/>
    <row r="122" spans="2:17" ht="12.75" x14ac:dyDescent="0.2"/>
    <row r="123" spans="2:17" ht="12.75" x14ac:dyDescent="0.2"/>
    <row r="124" spans="2:17" ht="12.75" x14ac:dyDescent="0.2"/>
    <row r="125" spans="2:17" ht="12.75" x14ac:dyDescent="0.2"/>
    <row r="126" spans="2:17" ht="12.75" x14ac:dyDescent="0.2"/>
    <row r="127" spans="2:17" ht="12.75" x14ac:dyDescent="0.2"/>
    <row r="128" spans="2:17" ht="12.75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</sheetData>
  <pageMargins left="0.7" right="0.7" top="0.75" bottom="0.75" header="0.3" footer="0.3"/>
  <pageSetup scale="3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W336"/>
  <sheetViews>
    <sheetView showGridLines="0" topLeftCell="A155" zoomScaleNormal="100" zoomScaleSheetLayoutView="100" workbookViewId="0">
      <selection activeCell="E171" sqref="E171:H179"/>
    </sheetView>
  </sheetViews>
  <sheetFormatPr baseColWidth="10" defaultColWidth="0" defaultRowHeight="12.75" zeroHeight="1" x14ac:dyDescent="0.2"/>
  <cols>
    <col min="1" max="1" width="20.42578125" style="85" customWidth="1"/>
    <col min="2" max="2" width="6.85546875" style="85" customWidth="1"/>
    <col min="3" max="3" width="16.5703125" style="85" customWidth="1"/>
    <col min="4" max="4" width="8" style="85" customWidth="1"/>
    <col min="5" max="10" width="17.7109375" style="85" customWidth="1"/>
    <col min="11" max="16384" width="0" style="85" hidden="1"/>
  </cols>
  <sheetData>
    <row r="1" spans="1:23" ht="33.7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4"/>
    </row>
    <row r="2" spans="1:23" s="89" customFormat="1" ht="15" x14ac:dyDescent="0.25">
      <c r="A2" s="86"/>
      <c r="B2" s="87" t="s">
        <v>60</v>
      </c>
      <c r="C2" s="100"/>
      <c r="D2" s="86"/>
      <c r="E2" s="88"/>
      <c r="F2" s="86"/>
      <c r="G2" s="86"/>
      <c r="H2" s="86"/>
      <c r="I2" s="86"/>
      <c r="J2" s="84"/>
    </row>
    <row r="3" spans="1:23" s="89" customFormat="1" ht="15" x14ac:dyDescent="0.25">
      <c r="A3" s="86"/>
      <c r="B3" s="87" t="s">
        <v>61</v>
      </c>
      <c r="C3" s="100"/>
      <c r="D3" s="86"/>
      <c r="E3" s="88"/>
      <c r="F3" s="86"/>
      <c r="G3" s="86"/>
      <c r="H3" s="86"/>
      <c r="I3" s="86"/>
      <c r="J3" s="84"/>
    </row>
    <row r="4" spans="1:23" ht="28.5" customHeight="1" thickBot="1" x14ac:dyDescent="0.25">
      <c r="A4" s="80"/>
      <c r="B4" s="80"/>
      <c r="C4" s="99" t="s">
        <v>18</v>
      </c>
      <c r="D4" s="80"/>
      <c r="E4" s="80"/>
      <c r="F4" s="80"/>
      <c r="G4" s="80"/>
      <c r="H4" s="80"/>
      <c r="I4" s="80"/>
      <c r="J4" s="84"/>
      <c r="R4" s="90"/>
    </row>
    <row r="5" spans="1:23" ht="24.75" thickBot="1" x14ac:dyDescent="0.25">
      <c r="A5" s="80"/>
      <c r="B5" s="84"/>
      <c r="C5" s="333" t="s">
        <v>14</v>
      </c>
      <c r="D5" s="334"/>
      <c r="E5" s="253" t="s">
        <v>20</v>
      </c>
      <c r="F5" s="254" t="s">
        <v>22</v>
      </c>
      <c r="G5" s="254" t="s">
        <v>21</v>
      </c>
      <c r="H5" s="254" t="s">
        <v>23</v>
      </c>
      <c r="I5" s="84"/>
      <c r="J5" s="84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x14ac:dyDescent="0.2">
      <c r="A6" s="80"/>
      <c r="B6" s="92"/>
      <c r="C6" s="331">
        <v>2000</v>
      </c>
      <c r="D6" s="332"/>
      <c r="E6" s="186">
        <v>43231</v>
      </c>
      <c r="F6" s="187">
        <v>32604</v>
      </c>
      <c r="G6" s="188">
        <v>37498</v>
      </c>
      <c r="H6" s="187">
        <v>8006</v>
      </c>
      <c r="I6" s="92"/>
      <c r="J6" s="84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</row>
    <row r="7" spans="1:23" x14ac:dyDescent="0.2">
      <c r="A7" s="80"/>
      <c r="B7" s="92"/>
      <c r="C7" s="331">
        <v>2001</v>
      </c>
      <c r="D7" s="332"/>
      <c r="E7" s="186">
        <v>58458</v>
      </c>
      <c r="F7" s="187">
        <v>66965</v>
      </c>
      <c r="G7" s="188">
        <v>103107</v>
      </c>
      <c r="H7" s="187">
        <v>21304</v>
      </c>
      <c r="I7" s="92"/>
      <c r="J7" s="84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</row>
    <row r="8" spans="1:23" x14ac:dyDescent="0.2">
      <c r="A8" s="80"/>
      <c r="B8" s="92"/>
      <c r="C8" s="331">
        <v>2002</v>
      </c>
      <c r="D8" s="332"/>
      <c r="E8" s="186">
        <v>70020</v>
      </c>
      <c r="F8" s="187">
        <v>86264</v>
      </c>
      <c r="G8" s="188">
        <v>142805</v>
      </c>
      <c r="H8" s="187">
        <v>51911</v>
      </c>
      <c r="I8" s="92"/>
      <c r="J8" s="84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</row>
    <row r="9" spans="1:23" x14ac:dyDescent="0.2">
      <c r="A9" s="80"/>
      <c r="B9" s="92"/>
      <c r="C9" s="331">
        <v>2003</v>
      </c>
      <c r="D9" s="332"/>
      <c r="E9" s="186">
        <v>78581</v>
      </c>
      <c r="F9" s="187">
        <v>83869</v>
      </c>
      <c r="G9" s="188">
        <v>159501</v>
      </c>
      <c r="H9" s="187">
        <v>59430</v>
      </c>
      <c r="I9" s="92"/>
      <c r="J9" s="84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 spans="1:23" x14ac:dyDescent="0.2">
      <c r="A10" s="80"/>
      <c r="B10" s="92"/>
      <c r="C10" s="331">
        <v>2004</v>
      </c>
      <c r="D10" s="332"/>
      <c r="E10" s="186">
        <v>77436</v>
      </c>
      <c r="F10" s="187">
        <v>96450</v>
      </c>
      <c r="G10" s="188">
        <v>167962</v>
      </c>
      <c r="H10" s="187">
        <v>89761</v>
      </c>
      <c r="I10" s="92"/>
      <c r="J10" s="84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 spans="1:23" x14ac:dyDescent="0.2">
      <c r="A11" s="80"/>
      <c r="B11" s="92"/>
      <c r="C11" s="331">
        <v>2005</v>
      </c>
      <c r="D11" s="332"/>
      <c r="E11" s="186">
        <v>66618</v>
      </c>
      <c r="F11" s="187">
        <v>105958</v>
      </c>
      <c r="G11" s="188">
        <v>146570</v>
      </c>
      <c r="H11" s="187">
        <v>62380</v>
      </c>
      <c r="I11" s="92"/>
      <c r="J11" s="84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 spans="1:23" x14ac:dyDescent="0.2">
      <c r="A12" s="80"/>
      <c r="B12" s="92"/>
      <c r="C12" s="331">
        <v>2006</v>
      </c>
      <c r="D12" s="332"/>
      <c r="E12" s="186">
        <v>67208.134718333327</v>
      </c>
      <c r="F12" s="187">
        <v>114566.64927350005</v>
      </c>
      <c r="G12" s="188">
        <v>127168.81700000017</v>
      </c>
      <c r="H12" s="187">
        <v>52843.505000000019</v>
      </c>
      <c r="I12" s="92"/>
      <c r="J12" s="84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</row>
    <row r="13" spans="1:23" x14ac:dyDescent="0.2">
      <c r="A13" s="80"/>
      <c r="B13" s="92"/>
      <c r="C13" s="331">
        <v>2007</v>
      </c>
      <c r="D13" s="332"/>
      <c r="E13" s="189">
        <v>51547.957033333398</v>
      </c>
      <c r="F13" s="190">
        <v>98663.406816666728</v>
      </c>
      <c r="G13" s="191">
        <v>87168.425000000265</v>
      </c>
      <c r="H13" s="190">
        <v>41310.703000000052</v>
      </c>
      <c r="I13" s="92"/>
      <c r="J13" s="84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spans="1:23" x14ac:dyDescent="0.2">
      <c r="A14" s="80"/>
      <c r="B14" s="92"/>
      <c r="C14" s="331">
        <v>2008</v>
      </c>
      <c r="D14" s="332"/>
      <c r="E14" s="189">
        <v>49401.701100000064</v>
      </c>
      <c r="F14" s="190">
        <v>104677.96218333344</v>
      </c>
      <c r="G14" s="191">
        <v>63818.634000000166</v>
      </c>
      <c r="H14" s="190">
        <v>38764.382000000041</v>
      </c>
      <c r="I14" s="92"/>
      <c r="J14" s="84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 spans="1:23" x14ac:dyDescent="0.2">
      <c r="A15" s="80"/>
      <c r="B15" s="92"/>
      <c r="C15" s="331">
        <v>2009</v>
      </c>
      <c r="D15" s="332"/>
      <c r="E15" s="189">
        <v>55278.406000000046</v>
      </c>
      <c r="F15" s="190">
        <v>101010.06300000007</v>
      </c>
      <c r="G15" s="191">
        <v>48569.673000000083</v>
      </c>
      <c r="H15" s="190">
        <v>40734.539000000033</v>
      </c>
      <c r="I15" s="92"/>
      <c r="J15" s="84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 spans="1:23" x14ac:dyDescent="0.2">
      <c r="A16" s="80"/>
      <c r="B16" s="92"/>
      <c r="C16" s="331">
        <v>2010</v>
      </c>
      <c r="D16" s="332"/>
      <c r="E16" s="189">
        <f>+E40</f>
        <v>63344.728616666733</v>
      </c>
      <c r="F16" s="190">
        <f>+F40</f>
        <v>106819.34261666672</v>
      </c>
      <c r="G16" s="191">
        <f>+G40</f>
        <v>48898.817000000061</v>
      </c>
      <c r="H16" s="190">
        <f>+H40</f>
        <v>41078.791000000012</v>
      </c>
      <c r="I16" s="92"/>
      <c r="J16" s="84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 spans="1:23" x14ac:dyDescent="0.2">
      <c r="A17" s="80"/>
      <c r="B17" s="92"/>
      <c r="C17" s="331">
        <v>2011</v>
      </c>
      <c r="D17" s="332"/>
      <c r="E17" s="189">
        <f>+E53</f>
        <v>79587.590833333365</v>
      </c>
      <c r="F17" s="190">
        <f>+F53</f>
        <v>95179.492000000013</v>
      </c>
      <c r="G17" s="191">
        <f>+G53</f>
        <v>48199.131000000023</v>
      </c>
      <c r="H17" s="190">
        <f>+H53</f>
        <v>39614.765000000007</v>
      </c>
      <c r="I17" s="92"/>
      <c r="J17" s="84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 spans="1:23" x14ac:dyDescent="0.2">
      <c r="A18" s="80"/>
      <c r="B18" s="92"/>
      <c r="C18" s="331">
        <v>2012</v>
      </c>
      <c r="D18" s="332"/>
      <c r="E18" s="189">
        <f>+E66</f>
        <v>103133.07941666665</v>
      </c>
      <c r="F18" s="190">
        <f>+F66</f>
        <v>96392.489516666668</v>
      </c>
      <c r="G18" s="191">
        <f>+G66</f>
        <v>51901.674000000014</v>
      </c>
      <c r="H18" s="190">
        <f>+H66</f>
        <v>41882.963000000011</v>
      </c>
      <c r="I18" s="92"/>
      <c r="J18" s="84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 spans="1:23" x14ac:dyDescent="0.2">
      <c r="A19" s="80"/>
      <c r="B19" s="92"/>
      <c r="C19" s="331">
        <v>2013</v>
      </c>
      <c r="D19" s="332"/>
      <c r="E19" s="189">
        <f>+E79</f>
        <v>94921.183066666679</v>
      </c>
      <c r="F19" s="190">
        <f>+F79</f>
        <v>96799.210833333331</v>
      </c>
      <c r="G19" s="191">
        <f>+G79</f>
        <v>44337.789000000019</v>
      </c>
      <c r="H19" s="190">
        <f>+H79</f>
        <v>60217.917999999998</v>
      </c>
      <c r="I19" s="92"/>
      <c r="J19" s="84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 spans="1:23" x14ac:dyDescent="0.2">
      <c r="A20" s="80"/>
      <c r="B20" s="92"/>
      <c r="C20" s="331">
        <v>2014</v>
      </c>
      <c r="D20" s="332"/>
      <c r="E20" s="189">
        <f>+E92</f>
        <v>86751.798466666689</v>
      </c>
      <c r="F20" s="190">
        <f t="shared" ref="F20:H20" si="0">+F92</f>
        <v>136678.06366666668</v>
      </c>
      <c r="G20" s="191">
        <f t="shared" si="0"/>
        <v>39442.815000000024</v>
      </c>
      <c r="H20" s="190">
        <f t="shared" si="0"/>
        <v>95244.677000000011</v>
      </c>
      <c r="I20" s="92"/>
      <c r="J20" s="84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 spans="1:23" x14ac:dyDescent="0.2">
      <c r="A21" s="80"/>
      <c r="B21" s="92"/>
      <c r="C21" s="331">
        <v>2015</v>
      </c>
      <c r="D21" s="332"/>
      <c r="E21" s="189">
        <f>+E105</f>
        <v>79441.506733333314</v>
      </c>
      <c r="F21" s="190">
        <f t="shared" ref="F21:H21" si="1">+F105</f>
        <v>149303.16508333333</v>
      </c>
      <c r="G21" s="191">
        <f t="shared" si="1"/>
        <v>35315.208000000006</v>
      </c>
      <c r="H21" s="190">
        <f t="shared" si="1"/>
        <v>74069.948000000048</v>
      </c>
      <c r="I21" s="92"/>
      <c r="J21" s="84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</row>
    <row r="22" spans="1:23" x14ac:dyDescent="0.2">
      <c r="A22" s="80"/>
      <c r="B22" s="92"/>
      <c r="C22" s="331">
        <v>2016</v>
      </c>
      <c r="D22" s="332"/>
      <c r="E22" s="189">
        <f>+E118</f>
        <v>72033.406533333342</v>
      </c>
      <c r="F22" s="190">
        <f t="shared" ref="F22:H22" si="2">+F118</f>
        <v>153622.99753333331</v>
      </c>
      <c r="G22" s="191">
        <f t="shared" si="2"/>
        <v>31503.660000000003</v>
      </c>
      <c r="H22" s="190">
        <f t="shared" si="2"/>
        <v>61160.358000000015</v>
      </c>
      <c r="I22" s="92"/>
      <c r="J22" s="84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 spans="1:23" x14ac:dyDescent="0.2">
      <c r="A23" s="80"/>
      <c r="B23" s="92"/>
      <c r="C23" s="331">
        <v>2017</v>
      </c>
      <c r="D23" s="332"/>
      <c r="E23" s="189">
        <f>+E131</f>
        <v>60792.244016666671</v>
      </c>
      <c r="F23" s="190">
        <f t="shared" ref="F23:H23" si="3">+F131</f>
        <v>175268.03168333333</v>
      </c>
      <c r="G23" s="191">
        <f t="shared" si="3"/>
        <v>26875.57</v>
      </c>
      <c r="H23" s="190">
        <f t="shared" si="3"/>
        <v>83670.776000000042</v>
      </c>
      <c r="I23" s="92"/>
      <c r="J23" s="84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</row>
    <row r="24" spans="1:23" x14ac:dyDescent="0.2">
      <c r="A24" s="80"/>
      <c r="B24" s="92"/>
      <c r="C24" s="331">
        <v>2018</v>
      </c>
      <c r="D24" s="332"/>
      <c r="E24" s="189">
        <f>+E144</f>
        <v>55347.148416666678</v>
      </c>
      <c r="F24" s="190">
        <f t="shared" ref="F24:H24" si="4">+F144</f>
        <v>165603.61788333335</v>
      </c>
      <c r="G24" s="191">
        <f t="shared" si="4"/>
        <v>22313.88899999997</v>
      </c>
      <c r="H24" s="190">
        <f t="shared" si="4"/>
        <v>79473.960000000021</v>
      </c>
      <c r="I24" s="92"/>
      <c r="J24" s="84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 spans="1:23" x14ac:dyDescent="0.2">
      <c r="A25" s="80"/>
      <c r="B25" s="92"/>
      <c r="C25" s="331">
        <v>2019</v>
      </c>
      <c r="D25" s="332"/>
      <c r="E25" s="189">
        <f>+E157</f>
        <v>42155.779033333347</v>
      </c>
      <c r="F25" s="190">
        <f t="shared" ref="F25:H25" si="5">+F157</f>
        <v>141751.08201666665</v>
      </c>
      <c r="G25" s="191">
        <f t="shared" si="5"/>
        <v>13862.177999999978</v>
      </c>
      <c r="H25" s="190">
        <f t="shared" si="5"/>
        <v>62345.529000000039</v>
      </c>
      <c r="I25" s="92"/>
      <c r="J25" s="84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</row>
    <row r="26" spans="1:23" ht="13.5" thickBot="1" x14ac:dyDescent="0.25">
      <c r="A26" s="80"/>
      <c r="B26" s="92"/>
      <c r="C26" s="335">
        <v>2020</v>
      </c>
      <c r="D26" s="336"/>
      <c r="E26" s="192">
        <f>+E170</f>
        <v>39789.868650000004</v>
      </c>
      <c r="F26" s="193">
        <f t="shared" ref="F26:H26" si="6">+F170</f>
        <v>123413.34521666662</v>
      </c>
      <c r="G26" s="194">
        <f t="shared" si="6"/>
        <v>10135.765999999991</v>
      </c>
      <c r="H26" s="193">
        <f t="shared" si="6"/>
        <v>40152.416000000012</v>
      </c>
      <c r="I26" s="92"/>
      <c r="J26" s="84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spans="1:23" ht="24.75" thickBot="1" x14ac:dyDescent="0.25">
      <c r="A27" s="80"/>
      <c r="B27" s="84"/>
      <c r="C27" s="252" t="s">
        <v>0</v>
      </c>
      <c r="D27" s="252" t="s">
        <v>1</v>
      </c>
      <c r="E27" s="253" t="s">
        <v>20</v>
      </c>
      <c r="F27" s="254" t="s">
        <v>22</v>
      </c>
      <c r="G27" s="254" t="s">
        <v>21</v>
      </c>
      <c r="H27" s="254" t="s">
        <v>23</v>
      </c>
      <c r="I27" s="84"/>
      <c r="J27" s="84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 spans="1:23" x14ac:dyDescent="0.2">
      <c r="A28" s="80"/>
      <c r="B28" s="95"/>
      <c r="C28" s="97">
        <v>2010</v>
      </c>
      <c r="D28" s="105" t="s">
        <v>2</v>
      </c>
      <c r="E28" s="186">
        <v>5121.3705500000087</v>
      </c>
      <c r="F28" s="187">
        <v>9278.9139666666651</v>
      </c>
      <c r="G28" s="188">
        <v>4175.6660000000047</v>
      </c>
      <c r="H28" s="187">
        <v>3462.7659999999992</v>
      </c>
      <c r="I28" s="95"/>
      <c r="J28" s="8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</row>
    <row r="29" spans="1:23" x14ac:dyDescent="0.2">
      <c r="A29" s="80"/>
      <c r="B29" s="95"/>
      <c r="C29" s="97"/>
      <c r="D29" s="105" t="s">
        <v>19</v>
      </c>
      <c r="E29" s="186">
        <v>4934.2703833333399</v>
      </c>
      <c r="F29" s="187">
        <v>9126.6357000000062</v>
      </c>
      <c r="G29" s="188">
        <v>4009.8630000000067</v>
      </c>
      <c r="H29" s="187">
        <v>3352.6339999999996</v>
      </c>
      <c r="I29" s="95"/>
      <c r="J29" s="8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</row>
    <row r="30" spans="1:23" x14ac:dyDescent="0.2">
      <c r="A30" s="80"/>
      <c r="B30" s="95"/>
      <c r="C30" s="97"/>
      <c r="D30" s="105" t="s">
        <v>4</v>
      </c>
      <c r="E30" s="186">
        <v>5710.1898500000025</v>
      </c>
      <c r="F30" s="187">
        <v>12418.64805</v>
      </c>
      <c r="G30" s="188">
        <v>4168.2980000000016</v>
      </c>
      <c r="H30" s="187">
        <v>4053.4429999999979</v>
      </c>
      <c r="I30" s="95"/>
      <c r="J30" s="8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</row>
    <row r="31" spans="1:23" x14ac:dyDescent="0.2">
      <c r="A31" s="80"/>
      <c r="B31" s="95"/>
      <c r="C31" s="97"/>
      <c r="D31" s="105" t="s">
        <v>5</v>
      </c>
      <c r="E31" s="186">
        <v>4978.8883500000138</v>
      </c>
      <c r="F31" s="187">
        <v>8765.8428333333413</v>
      </c>
      <c r="G31" s="188">
        <v>3873.8660000000013</v>
      </c>
      <c r="H31" s="187">
        <v>3356.8250000000025</v>
      </c>
      <c r="I31" s="95"/>
      <c r="J31" s="8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</row>
    <row r="32" spans="1:23" x14ac:dyDescent="0.2">
      <c r="A32" s="80"/>
      <c r="B32" s="95"/>
      <c r="C32" s="97"/>
      <c r="D32" s="105" t="s">
        <v>6</v>
      </c>
      <c r="E32" s="186">
        <v>5102.179483333337</v>
      </c>
      <c r="F32" s="187">
        <v>8903.4660500000082</v>
      </c>
      <c r="G32" s="188">
        <v>4111.3079999999954</v>
      </c>
      <c r="H32" s="187">
        <v>3353.1769999999979</v>
      </c>
      <c r="I32" s="95"/>
      <c r="J32" s="8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1:23" x14ac:dyDescent="0.2">
      <c r="A33" s="80"/>
      <c r="B33" s="95"/>
      <c r="C33" s="97"/>
      <c r="D33" s="105" t="s">
        <v>7</v>
      </c>
      <c r="E33" s="186">
        <v>4776.4260833333383</v>
      </c>
      <c r="F33" s="187">
        <v>8311.044816666672</v>
      </c>
      <c r="G33" s="188">
        <v>3804.4180000000133</v>
      </c>
      <c r="H33" s="187">
        <v>3291.6729999999984</v>
      </c>
      <c r="I33" s="95"/>
      <c r="J33" s="8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</row>
    <row r="34" spans="1:23" x14ac:dyDescent="0.2">
      <c r="A34" s="80"/>
      <c r="B34" s="95"/>
      <c r="C34" s="97"/>
      <c r="D34" s="105" t="s">
        <v>8</v>
      </c>
      <c r="E34" s="186">
        <v>4887.544333333346</v>
      </c>
      <c r="F34" s="187">
        <v>8228.5012333333452</v>
      </c>
      <c r="G34" s="188">
        <v>3903.1470000000145</v>
      </c>
      <c r="H34" s="187">
        <v>3212.8530000000064</v>
      </c>
      <c r="I34" s="95"/>
      <c r="J34" s="8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</row>
    <row r="35" spans="1:23" x14ac:dyDescent="0.2">
      <c r="A35" s="80"/>
      <c r="B35" s="95"/>
      <c r="C35" s="97"/>
      <c r="D35" s="105" t="s">
        <v>9</v>
      </c>
      <c r="E35" s="186">
        <v>5103.1606166666761</v>
      </c>
      <c r="F35" s="187">
        <v>7963.8155166666738</v>
      </c>
      <c r="G35" s="188">
        <v>4023.8170000000105</v>
      </c>
      <c r="H35" s="187">
        <v>3136.2200000000025</v>
      </c>
      <c r="I35" s="95"/>
      <c r="J35" s="8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6" spans="1:23" x14ac:dyDescent="0.2">
      <c r="A36" s="80"/>
      <c r="B36" s="95"/>
      <c r="C36" s="97"/>
      <c r="D36" s="105" t="s">
        <v>10</v>
      </c>
      <c r="E36" s="186">
        <v>5063.4775000000045</v>
      </c>
      <c r="F36" s="187">
        <v>8083.1133166666677</v>
      </c>
      <c r="G36" s="188">
        <v>3827.7690000000025</v>
      </c>
      <c r="H36" s="187">
        <v>3282.720000000003</v>
      </c>
      <c r="I36" s="95"/>
      <c r="J36" s="8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</row>
    <row r="37" spans="1:23" x14ac:dyDescent="0.2">
      <c r="A37" s="80"/>
      <c r="B37" s="95"/>
      <c r="C37" s="97"/>
      <c r="D37" s="105" t="s">
        <v>11</v>
      </c>
      <c r="E37" s="186">
        <v>5770.5165333333343</v>
      </c>
      <c r="F37" s="187">
        <v>8973.0819166666661</v>
      </c>
      <c r="G37" s="188">
        <v>4591.9230000000025</v>
      </c>
      <c r="H37" s="187">
        <v>3607.5250000000019</v>
      </c>
      <c r="I37" s="95"/>
      <c r="J37" s="8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</row>
    <row r="38" spans="1:23" x14ac:dyDescent="0.2">
      <c r="A38" s="80"/>
      <c r="B38" s="95"/>
      <c r="C38" s="97"/>
      <c r="D38" s="105" t="s">
        <v>12</v>
      </c>
      <c r="E38" s="186">
        <v>5632.2855000000009</v>
      </c>
      <c r="F38" s="187">
        <v>8678.3330166666728</v>
      </c>
      <c r="G38" s="188">
        <v>4260.7310000000007</v>
      </c>
      <c r="H38" s="187">
        <v>3604.6330000000025</v>
      </c>
      <c r="I38" s="95"/>
      <c r="J38" s="8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</row>
    <row r="39" spans="1:23" x14ac:dyDescent="0.2">
      <c r="A39" s="80"/>
      <c r="B39" s="95"/>
      <c r="C39" s="97"/>
      <c r="D39" s="105" t="s">
        <v>13</v>
      </c>
      <c r="E39" s="186">
        <v>6264.4194333333389</v>
      </c>
      <c r="F39" s="187">
        <v>8087.9462000000003</v>
      </c>
      <c r="G39" s="188">
        <v>4148.0110000000086</v>
      </c>
      <c r="H39" s="187">
        <v>3364.322000000001</v>
      </c>
      <c r="I39" s="95"/>
      <c r="J39" s="8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</row>
    <row r="40" spans="1:23" ht="13.5" thickBot="1" x14ac:dyDescent="0.25">
      <c r="A40" s="80"/>
      <c r="B40" s="95"/>
      <c r="C40" s="82" t="s">
        <v>56</v>
      </c>
      <c r="D40" s="106"/>
      <c r="E40" s="195">
        <f>SUM(E28:E39)</f>
        <v>63344.728616666733</v>
      </c>
      <c r="F40" s="196">
        <f>SUM(F28:F39)</f>
        <v>106819.34261666672</v>
      </c>
      <c r="G40" s="197">
        <f>SUM(G28:G39)</f>
        <v>48898.817000000061</v>
      </c>
      <c r="H40" s="196">
        <f>SUM(H28:H39)</f>
        <v>41078.791000000012</v>
      </c>
      <c r="I40" s="95"/>
      <c r="J40" s="8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</row>
    <row r="41" spans="1:23" x14ac:dyDescent="0.2">
      <c r="A41" s="80"/>
      <c r="B41" s="95"/>
      <c r="C41" s="97">
        <v>2011</v>
      </c>
      <c r="D41" s="105" t="s">
        <v>2</v>
      </c>
      <c r="E41" s="186">
        <v>6644.4194833333349</v>
      </c>
      <c r="F41" s="187">
        <v>8925.5079333333324</v>
      </c>
      <c r="G41" s="188">
        <v>4492.5830000000105</v>
      </c>
      <c r="H41" s="187">
        <v>3677.0749999999994</v>
      </c>
      <c r="I41" s="95"/>
      <c r="J41" s="8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</row>
    <row r="42" spans="1:23" x14ac:dyDescent="0.2">
      <c r="A42" s="80"/>
      <c r="B42" s="95"/>
      <c r="C42" s="97"/>
      <c r="D42" s="105" t="s">
        <v>3</v>
      </c>
      <c r="E42" s="186">
        <v>6205.6624833333426</v>
      </c>
      <c r="F42" s="187">
        <v>8409.953183333344</v>
      </c>
      <c r="G42" s="188">
        <v>4018.4079999999985</v>
      </c>
      <c r="H42" s="187">
        <v>3552.0179999999973</v>
      </c>
      <c r="I42" s="95"/>
      <c r="J42" s="8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</row>
    <row r="43" spans="1:23" x14ac:dyDescent="0.2">
      <c r="A43" s="80"/>
      <c r="B43" s="95"/>
      <c r="C43" s="97"/>
      <c r="D43" s="105" t="s">
        <v>4</v>
      </c>
      <c r="E43" s="186">
        <v>7101.5112833333324</v>
      </c>
      <c r="F43" s="187">
        <v>8678.50831666667</v>
      </c>
      <c r="G43" s="188">
        <v>4439.2840000000006</v>
      </c>
      <c r="H43" s="187">
        <v>3906.396000000002</v>
      </c>
      <c r="I43" s="95"/>
      <c r="J43" s="8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</row>
    <row r="44" spans="1:23" x14ac:dyDescent="0.2">
      <c r="A44" s="80"/>
      <c r="B44" s="95"/>
      <c r="C44" s="97"/>
      <c r="D44" s="105" t="s">
        <v>5</v>
      </c>
      <c r="E44" s="186">
        <v>5572.6821166666723</v>
      </c>
      <c r="F44" s="187">
        <v>7212.6395166666671</v>
      </c>
      <c r="G44" s="188">
        <v>3594.6640000000002</v>
      </c>
      <c r="H44" s="187">
        <v>3107.030999999999</v>
      </c>
      <c r="I44" s="95"/>
      <c r="J44" s="8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</row>
    <row r="45" spans="1:23" x14ac:dyDescent="0.2">
      <c r="A45" s="80"/>
      <c r="B45" s="95"/>
      <c r="C45" s="97"/>
      <c r="D45" s="105" t="s">
        <v>6</v>
      </c>
      <c r="E45" s="186">
        <v>5986.1064833333376</v>
      </c>
      <c r="F45" s="187">
        <v>8488.7315500000004</v>
      </c>
      <c r="G45" s="188">
        <v>3605.1070000000027</v>
      </c>
      <c r="H45" s="187">
        <v>3445.9670000000015</v>
      </c>
      <c r="I45" s="95"/>
      <c r="J45" s="8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</row>
    <row r="46" spans="1:23" x14ac:dyDescent="0.2">
      <c r="A46" s="80"/>
      <c r="B46" s="95"/>
      <c r="C46" s="97"/>
      <c r="D46" s="105" t="s">
        <v>7</v>
      </c>
      <c r="E46" s="186">
        <v>5937.2043500000009</v>
      </c>
      <c r="F46" s="187">
        <v>8194.0918499999989</v>
      </c>
      <c r="G46" s="188">
        <v>3553.490000000003</v>
      </c>
      <c r="H46" s="187">
        <v>3249.7030000000022</v>
      </c>
      <c r="I46" s="95"/>
      <c r="J46" s="8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</row>
    <row r="47" spans="1:23" x14ac:dyDescent="0.2">
      <c r="A47" s="80"/>
      <c r="B47" s="95"/>
      <c r="C47" s="97"/>
      <c r="D47" s="105" t="s">
        <v>8</v>
      </c>
      <c r="E47" s="186">
        <v>6024.9791999999979</v>
      </c>
      <c r="F47" s="187">
        <v>7841.8002999999935</v>
      </c>
      <c r="G47" s="188">
        <v>3469.468000000003</v>
      </c>
      <c r="H47" s="187">
        <v>3112.447000000001</v>
      </c>
      <c r="I47" s="95"/>
      <c r="J47" s="8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</row>
    <row r="48" spans="1:23" x14ac:dyDescent="0.2">
      <c r="A48" s="80"/>
      <c r="B48" s="95"/>
      <c r="C48" s="97"/>
      <c r="D48" s="105" t="s">
        <v>9</v>
      </c>
      <c r="E48" s="186">
        <v>6100.1261666666669</v>
      </c>
      <c r="F48" s="187">
        <v>7806.7984666666653</v>
      </c>
      <c r="G48" s="188">
        <v>3430.4559999999988</v>
      </c>
      <c r="H48" s="187">
        <v>3054.7829999999994</v>
      </c>
      <c r="I48" s="95"/>
      <c r="J48" s="8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</row>
    <row r="49" spans="1:23" x14ac:dyDescent="0.2">
      <c r="A49" s="80"/>
      <c r="B49" s="95"/>
      <c r="C49" s="97"/>
      <c r="D49" s="105" t="s">
        <v>10</v>
      </c>
      <c r="E49" s="186">
        <v>6204.4544166666656</v>
      </c>
      <c r="F49" s="187">
        <v>7386.2624333333351</v>
      </c>
      <c r="G49" s="188">
        <v>3503.9510000000032</v>
      </c>
      <c r="H49" s="187">
        <v>3046.8509999999992</v>
      </c>
      <c r="I49" s="95"/>
      <c r="J49" s="8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</row>
    <row r="50" spans="1:23" x14ac:dyDescent="0.2">
      <c r="A50" s="80"/>
      <c r="B50" s="95"/>
      <c r="C50" s="97"/>
      <c r="D50" s="105" t="s">
        <v>11</v>
      </c>
      <c r="E50" s="186">
        <v>7469.8802166666619</v>
      </c>
      <c r="F50" s="187">
        <v>7297.9895499999966</v>
      </c>
      <c r="G50" s="188">
        <v>4329.3860000000004</v>
      </c>
      <c r="H50" s="187">
        <v>3016.1050000000009</v>
      </c>
      <c r="I50" s="95"/>
      <c r="J50" s="8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</row>
    <row r="51" spans="1:23" x14ac:dyDescent="0.2">
      <c r="A51" s="80"/>
      <c r="B51" s="95"/>
      <c r="C51" s="97"/>
      <c r="D51" s="105" t="s">
        <v>12</v>
      </c>
      <c r="E51" s="186">
        <v>7491.0042166666672</v>
      </c>
      <c r="F51" s="187">
        <v>7434.8625666666658</v>
      </c>
      <c r="G51" s="188">
        <v>4614.2640000000001</v>
      </c>
      <c r="H51" s="187">
        <v>3160.1140000000009</v>
      </c>
      <c r="I51" s="95"/>
      <c r="J51" s="8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</row>
    <row r="52" spans="1:23" x14ac:dyDescent="0.2">
      <c r="A52" s="80"/>
      <c r="B52" s="95"/>
      <c r="C52" s="97"/>
      <c r="D52" s="105" t="s">
        <v>13</v>
      </c>
      <c r="E52" s="186">
        <v>8849.560416666669</v>
      </c>
      <c r="F52" s="187">
        <v>7502.3463333333393</v>
      </c>
      <c r="G52" s="188">
        <v>5148.0700000000024</v>
      </c>
      <c r="H52" s="187">
        <v>3286.2749999999996</v>
      </c>
      <c r="I52" s="95"/>
      <c r="J52" s="8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</row>
    <row r="53" spans="1:23" ht="13.5" thickBot="1" x14ac:dyDescent="0.25">
      <c r="A53" s="80"/>
      <c r="B53" s="95"/>
      <c r="C53" s="82" t="s">
        <v>65</v>
      </c>
      <c r="D53" s="106"/>
      <c r="E53" s="198">
        <f>SUM(E41:E52)</f>
        <v>79587.590833333365</v>
      </c>
      <c r="F53" s="199">
        <f>SUM(F41:F52)</f>
        <v>95179.492000000013</v>
      </c>
      <c r="G53" s="200">
        <f>SUM(G41:G52)</f>
        <v>48199.131000000023</v>
      </c>
      <c r="H53" s="199">
        <f>SUM(H41:H52)</f>
        <v>39614.765000000007</v>
      </c>
      <c r="I53" s="95"/>
      <c r="J53" s="8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</row>
    <row r="54" spans="1:23" x14ac:dyDescent="0.2">
      <c r="A54" s="80"/>
      <c r="B54" s="95"/>
      <c r="C54" s="97">
        <v>2012</v>
      </c>
      <c r="D54" s="120" t="s">
        <v>2</v>
      </c>
      <c r="E54" s="201">
        <v>9356.1349833333243</v>
      </c>
      <c r="F54" s="202">
        <v>7624.1866166666687</v>
      </c>
      <c r="G54" s="203">
        <v>5287.7320000000027</v>
      </c>
      <c r="H54" s="202">
        <v>3159.4020000000014</v>
      </c>
      <c r="I54" s="95"/>
      <c r="J54" s="8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</row>
    <row r="55" spans="1:23" x14ac:dyDescent="0.2">
      <c r="A55" s="80"/>
      <c r="B55" s="95"/>
      <c r="C55" s="97"/>
      <c r="D55" s="120" t="s">
        <v>3</v>
      </c>
      <c r="E55" s="186">
        <v>7955.4461499999916</v>
      </c>
      <c r="F55" s="187">
        <v>8231.6617666666662</v>
      </c>
      <c r="G55" s="188">
        <v>4607.0110000000013</v>
      </c>
      <c r="H55" s="187">
        <v>3312.2340000000004</v>
      </c>
      <c r="I55" s="95"/>
      <c r="J55" s="8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</row>
    <row r="56" spans="1:23" x14ac:dyDescent="0.2">
      <c r="A56" s="80"/>
      <c r="B56" s="95"/>
      <c r="C56" s="97"/>
      <c r="D56" s="120" t="s">
        <v>4</v>
      </c>
      <c r="E56" s="186">
        <v>8960.8324499999926</v>
      </c>
      <c r="F56" s="187">
        <v>9101.319666666659</v>
      </c>
      <c r="G56" s="188">
        <v>4502.1570000000074</v>
      </c>
      <c r="H56" s="187">
        <v>3418.8740000000025</v>
      </c>
      <c r="I56" s="95"/>
      <c r="J56" s="8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</row>
    <row r="57" spans="1:23" x14ac:dyDescent="0.2">
      <c r="A57" s="80"/>
      <c r="B57" s="95"/>
      <c r="C57" s="97"/>
      <c r="D57" s="120" t="s">
        <v>5</v>
      </c>
      <c r="E57" s="186">
        <v>9199.3432833333336</v>
      </c>
      <c r="F57" s="187">
        <v>7855.7912666666707</v>
      </c>
      <c r="G57" s="188">
        <v>4549.4290000000083</v>
      </c>
      <c r="H57" s="187">
        <v>3033.3220000000006</v>
      </c>
      <c r="I57" s="95"/>
      <c r="J57" s="8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</row>
    <row r="58" spans="1:23" x14ac:dyDescent="0.2">
      <c r="A58" s="80"/>
      <c r="B58" s="95"/>
      <c r="C58" s="97"/>
      <c r="D58" s="120" t="s">
        <v>6</v>
      </c>
      <c r="E58" s="186">
        <v>8698.9622999999992</v>
      </c>
      <c r="F58" s="187">
        <v>7879.708800000004</v>
      </c>
      <c r="G58" s="188">
        <v>4429.0819999999985</v>
      </c>
      <c r="H58" s="187">
        <v>2983.8260000000023</v>
      </c>
      <c r="I58" s="95"/>
      <c r="J58" s="8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</row>
    <row r="59" spans="1:23" x14ac:dyDescent="0.2">
      <c r="A59" s="80"/>
      <c r="B59" s="95"/>
      <c r="C59" s="97"/>
      <c r="D59" s="120" t="s">
        <v>7</v>
      </c>
      <c r="E59" s="186">
        <v>8550.1954166666692</v>
      </c>
      <c r="F59" s="187">
        <v>7531.7993333333334</v>
      </c>
      <c r="G59" s="188">
        <v>4169.3810000000049</v>
      </c>
      <c r="H59" s="187">
        <v>2858.9589999999985</v>
      </c>
      <c r="I59" s="95"/>
      <c r="J59" s="8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</row>
    <row r="60" spans="1:23" x14ac:dyDescent="0.2">
      <c r="A60" s="80"/>
      <c r="B60" s="95"/>
      <c r="C60" s="97"/>
      <c r="D60" s="120" t="s">
        <v>8</v>
      </c>
      <c r="E60" s="186">
        <v>8175.9880666666695</v>
      </c>
      <c r="F60" s="187">
        <v>7654.7953999999972</v>
      </c>
      <c r="G60" s="188">
        <v>4075.3759999999988</v>
      </c>
      <c r="H60" s="187">
        <v>2943.0410000000015</v>
      </c>
      <c r="I60" s="95"/>
      <c r="J60" s="8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</row>
    <row r="61" spans="1:23" x14ac:dyDescent="0.2">
      <c r="A61" s="80"/>
      <c r="B61" s="95"/>
      <c r="C61" s="97"/>
      <c r="D61" s="120" t="s">
        <v>9</v>
      </c>
      <c r="E61" s="186">
        <v>7869.6991000000044</v>
      </c>
      <c r="F61" s="187">
        <v>7901.0046000000002</v>
      </c>
      <c r="G61" s="188">
        <v>3949.4500000000039</v>
      </c>
      <c r="H61" s="187">
        <v>3621.9480000000026</v>
      </c>
      <c r="I61" s="95"/>
      <c r="J61" s="8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</row>
    <row r="62" spans="1:23" x14ac:dyDescent="0.2">
      <c r="A62" s="80"/>
      <c r="B62" s="95"/>
      <c r="C62" s="97"/>
      <c r="D62" s="120" t="s">
        <v>10</v>
      </c>
      <c r="E62" s="186">
        <v>7753.1827666666668</v>
      </c>
      <c r="F62" s="187">
        <v>7651.3330166666692</v>
      </c>
      <c r="G62" s="188">
        <v>3819.6449999999991</v>
      </c>
      <c r="H62" s="187">
        <v>3478.5640000000012</v>
      </c>
      <c r="I62" s="95"/>
      <c r="J62" s="8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</row>
    <row r="63" spans="1:23" x14ac:dyDescent="0.2">
      <c r="A63" s="80"/>
      <c r="B63" s="95"/>
      <c r="C63" s="97"/>
      <c r="D63" s="120" t="s">
        <v>11</v>
      </c>
      <c r="E63" s="186">
        <v>8674.3746499999997</v>
      </c>
      <c r="F63" s="187">
        <v>8476.859733333331</v>
      </c>
      <c r="G63" s="188">
        <v>4220.5659999999953</v>
      </c>
      <c r="H63" s="187">
        <v>4325.9329999999991</v>
      </c>
      <c r="I63" s="95"/>
      <c r="J63" s="8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</row>
    <row r="64" spans="1:23" x14ac:dyDescent="0.2">
      <c r="A64" s="80"/>
      <c r="B64" s="95"/>
      <c r="C64" s="97"/>
      <c r="D64" s="120" t="s">
        <v>12</v>
      </c>
      <c r="E64" s="186">
        <v>8781.5307999999968</v>
      </c>
      <c r="F64" s="187">
        <v>8303.248450000001</v>
      </c>
      <c r="G64" s="188">
        <v>4060.603999999998</v>
      </c>
      <c r="H64" s="187">
        <v>4314.3989999999985</v>
      </c>
      <c r="I64" s="95"/>
      <c r="J64" s="8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</row>
    <row r="65" spans="1:23" x14ac:dyDescent="0.2">
      <c r="A65" s="80"/>
      <c r="B65" s="95"/>
      <c r="C65" s="97"/>
      <c r="D65" s="120" t="s">
        <v>13</v>
      </c>
      <c r="E65" s="186">
        <v>9157.3894500000042</v>
      </c>
      <c r="F65" s="187">
        <v>8180.780866666667</v>
      </c>
      <c r="G65" s="188">
        <v>4231.2409999999982</v>
      </c>
      <c r="H65" s="187">
        <v>4432.4610000000002</v>
      </c>
      <c r="I65" s="95"/>
      <c r="J65" s="8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</row>
    <row r="66" spans="1:23" ht="13.5" thickBot="1" x14ac:dyDescent="0.25">
      <c r="A66" s="80"/>
      <c r="B66" s="95"/>
      <c r="C66" s="82" t="s">
        <v>66</v>
      </c>
      <c r="D66" s="119"/>
      <c r="E66" s="198">
        <f>SUM(E54:E65)</f>
        <v>103133.07941666665</v>
      </c>
      <c r="F66" s="199">
        <f>SUM(F54:F65)</f>
        <v>96392.489516666668</v>
      </c>
      <c r="G66" s="200">
        <f>SUM(G54:G65)</f>
        <v>51901.674000000014</v>
      </c>
      <c r="H66" s="199">
        <f>SUM(H54:H65)</f>
        <v>41882.963000000011</v>
      </c>
      <c r="I66" s="95"/>
      <c r="J66" s="8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</row>
    <row r="67" spans="1:23" x14ac:dyDescent="0.2">
      <c r="A67" s="80"/>
      <c r="B67" s="95"/>
      <c r="C67" s="96">
        <v>2013</v>
      </c>
      <c r="D67" s="121" t="s">
        <v>2</v>
      </c>
      <c r="E67" s="201">
        <v>8585.0888000000014</v>
      </c>
      <c r="F67" s="202">
        <v>8871.4159333333282</v>
      </c>
      <c r="G67" s="201">
        <v>4183.373000000005</v>
      </c>
      <c r="H67" s="202">
        <v>4330.293999999999</v>
      </c>
      <c r="I67" s="95"/>
      <c r="J67" s="8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</row>
    <row r="68" spans="1:23" x14ac:dyDescent="0.2">
      <c r="A68" s="80"/>
      <c r="B68" s="95"/>
      <c r="C68" s="118"/>
      <c r="D68" s="120" t="s">
        <v>3</v>
      </c>
      <c r="E68" s="186">
        <v>8133.7761833333388</v>
      </c>
      <c r="F68" s="187">
        <v>8353.2470499999963</v>
      </c>
      <c r="G68" s="186">
        <v>3712.5350000000035</v>
      </c>
      <c r="H68" s="187">
        <v>4532.3279999999977</v>
      </c>
      <c r="I68" s="95"/>
      <c r="J68" s="8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</row>
    <row r="69" spans="1:23" x14ac:dyDescent="0.2">
      <c r="A69" s="80"/>
      <c r="B69" s="95"/>
      <c r="C69" s="118"/>
      <c r="D69" s="120" t="s">
        <v>4</v>
      </c>
      <c r="E69" s="186">
        <v>9515.8405666666622</v>
      </c>
      <c r="F69" s="187">
        <v>8162.7878499999997</v>
      </c>
      <c r="G69" s="186">
        <v>4303.3330000000024</v>
      </c>
      <c r="H69" s="187">
        <v>4143.9669999999987</v>
      </c>
      <c r="I69" s="95"/>
      <c r="J69" s="8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</row>
    <row r="70" spans="1:23" x14ac:dyDescent="0.2">
      <c r="A70" s="80"/>
      <c r="B70" s="95"/>
      <c r="C70" s="127"/>
      <c r="D70" s="120" t="s">
        <v>5</v>
      </c>
      <c r="E70" s="186">
        <v>9183.4888000000101</v>
      </c>
      <c r="F70" s="187">
        <v>7862.7506833333327</v>
      </c>
      <c r="G70" s="186">
        <v>3972.4439999999981</v>
      </c>
      <c r="H70" s="187">
        <v>4212.255000000001</v>
      </c>
      <c r="I70" s="95"/>
      <c r="J70" s="8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</row>
    <row r="71" spans="1:23" x14ac:dyDescent="0.2">
      <c r="A71" s="80"/>
      <c r="B71" s="95"/>
      <c r="C71" s="127"/>
      <c r="D71" s="120" t="s">
        <v>6</v>
      </c>
      <c r="E71" s="186">
        <v>8033.4243166666647</v>
      </c>
      <c r="F71" s="187">
        <v>7581.2646500000001</v>
      </c>
      <c r="G71" s="186">
        <v>3795.0999999999981</v>
      </c>
      <c r="H71" s="187">
        <v>4071.3849999999993</v>
      </c>
      <c r="I71" s="95"/>
      <c r="J71" s="8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</row>
    <row r="72" spans="1:23" x14ac:dyDescent="0.2">
      <c r="A72" s="80"/>
      <c r="B72" s="95"/>
      <c r="C72" s="127"/>
      <c r="D72" s="120" t="s">
        <v>7</v>
      </c>
      <c r="E72" s="186">
        <v>7476.2063500000013</v>
      </c>
      <c r="F72" s="187">
        <v>7170.1563166666683</v>
      </c>
      <c r="G72" s="186">
        <v>3521.1530000000025</v>
      </c>
      <c r="H72" s="187">
        <v>3703.5430000000001</v>
      </c>
      <c r="I72" s="95"/>
      <c r="J72" s="8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</row>
    <row r="73" spans="1:23" x14ac:dyDescent="0.2">
      <c r="A73" s="80"/>
      <c r="B73" s="95"/>
      <c r="C73" s="118"/>
      <c r="D73" s="120" t="s">
        <v>8</v>
      </c>
      <c r="E73" s="186">
        <v>7291.580899999999</v>
      </c>
      <c r="F73" s="187">
        <v>7510.4389833333316</v>
      </c>
      <c r="G73" s="186">
        <v>3443.6050000000005</v>
      </c>
      <c r="H73" s="187">
        <v>5302.1040000000039</v>
      </c>
      <c r="I73" s="95"/>
      <c r="J73" s="8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</row>
    <row r="74" spans="1:23" x14ac:dyDescent="0.2">
      <c r="A74" s="80"/>
      <c r="B74" s="81"/>
      <c r="C74" s="101"/>
      <c r="D74" s="120" t="s">
        <v>9</v>
      </c>
      <c r="E74" s="186">
        <v>7113.1101833333269</v>
      </c>
      <c r="F74" s="187">
        <v>7747.6695666666692</v>
      </c>
      <c r="G74" s="186">
        <v>3392.2620000000047</v>
      </c>
      <c r="H74" s="187">
        <v>5295.9460000000008</v>
      </c>
      <c r="I74" s="81"/>
      <c r="J74" s="84"/>
      <c r="W74" s="90"/>
    </row>
    <row r="75" spans="1:23" x14ac:dyDescent="0.2">
      <c r="A75" s="80"/>
      <c r="B75" s="81"/>
      <c r="C75" s="101"/>
      <c r="D75" s="120" t="s">
        <v>10</v>
      </c>
      <c r="E75" s="186">
        <v>6822.051116666672</v>
      </c>
      <c r="F75" s="187">
        <v>8087.688000000001</v>
      </c>
      <c r="G75" s="186">
        <v>3211.1820000000012</v>
      </c>
      <c r="H75" s="187">
        <v>5576.25</v>
      </c>
      <c r="I75" s="81"/>
      <c r="J75" s="84"/>
    </row>
    <row r="76" spans="1:23" x14ac:dyDescent="0.2">
      <c r="A76" s="80"/>
      <c r="B76" s="81"/>
      <c r="C76" s="129"/>
      <c r="D76" s="120" t="s">
        <v>11</v>
      </c>
      <c r="E76" s="186">
        <v>7207.5174999999954</v>
      </c>
      <c r="F76" s="187">
        <v>9030.3838666666652</v>
      </c>
      <c r="G76" s="186">
        <v>3489.7030000000013</v>
      </c>
      <c r="H76" s="187">
        <v>6868.472999999999</v>
      </c>
      <c r="I76" s="81"/>
      <c r="J76" s="84"/>
    </row>
    <row r="77" spans="1:23" x14ac:dyDescent="0.2">
      <c r="A77" s="80"/>
      <c r="B77" s="81"/>
      <c r="C77" s="129"/>
      <c r="D77" s="120" t="s">
        <v>12</v>
      </c>
      <c r="E77" s="186">
        <v>7359.5363499999958</v>
      </c>
      <c r="F77" s="187">
        <v>7986.4514499999996</v>
      </c>
      <c r="G77" s="186">
        <v>3491.6140000000037</v>
      </c>
      <c r="H77" s="187">
        <v>5889.6840000000029</v>
      </c>
      <c r="I77" s="81"/>
      <c r="J77" s="84"/>
    </row>
    <row r="78" spans="1:23" x14ac:dyDescent="0.2">
      <c r="A78" s="80"/>
      <c r="B78" s="81"/>
      <c r="C78" s="129"/>
      <c r="D78" s="120" t="s">
        <v>13</v>
      </c>
      <c r="E78" s="186">
        <v>8199.5619999999999</v>
      </c>
      <c r="F78" s="187">
        <v>8434.9564833333388</v>
      </c>
      <c r="G78" s="186">
        <v>3821.4850000000001</v>
      </c>
      <c r="H78" s="187">
        <v>6291.6890000000012</v>
      </c>
      <c r="I78" s="81"/>
      <c r="J78" s="84"/>
    </row>
    <row r="79" spans="1:23" ht="13.5" thickBot="1" x14ac:dyDescent="0.25">
      <c r="A79" s="80"/>
      <c r="B79" s="81"/>
      <c r="C79" s="82" t="s">
        <v>67</v>
      </c>
      <c r="D79" s="119"/>
      <c r="E79" s="195">
        <f>SUM(E67:E78)</f>
        <v>94921.183066666679</v>
      </c>
      <c r="F79" s="196">
        <f>SUM(F67:F78)</f>
        <v>96799.210833333331</v>
      </c>
      <c r="G79" s="195">
        <f>SUM(G67:G78)</f>
        <v>44337.789000000019</v>
      </c>
      <c r="H79" s="196">
        <f>SUM(H67:H78)</f>
        <v>60217.917999999998</v>
      </c>
      <c r="I79" s="81"/>
      <c r="J79" s="84"/>
    </row>
    <row r="80" spans="1:23" x14ac:dyDescent="0.2">
      <c r="A80" s="80"/>
      <c r="B80" s="81"/>
      <c r="C80" s="96">
        <v>2014</v>
      </c>
      <c r="D80" s="121" t="s">
        <v>2</v>
      </c>
      <c r="E80" s="201">
        <v>7930.2468000000017</v>
      </c>
      <c r="F80" s="203">
        <v>9119.8338666666659</v>
      </c>
      <c r="G80" s="201">
        <v>3572.528000000003</v>
      </c>
      <c r="H80" s="202">
        <v>6489.836000000003</v>
      </c>
      <c r="I80" s="81"/>
      <c r="J80" s="84"/>
    </row>
    <row r="81" spans="1:10" x14ac:dyDescent="0.2">
      <c r="A81" s="80"/>
      <c r="B81" s="81"/>
      <c r="C81" s="129"/>
      <c r="D81" s="145" t="s">
        <v>3</v>
      </c>
      <c r="E81" s="186">
        <v>6999.8564999999926</v>
      </c>
      <c r="F81" s="188">
        <v>10130.331983333332</v>
      </c>
      <c r="G81" s="186">
        <v>3172.7329999999993</v>
      </c>
      <c r="H81" s="187">
        <v>7449.9850000000015</v>
      </c>
      <c r="I81" s="81"/>
      <c r="J81" s="84"/>
    </row>
    <row r="82" spans="1:10" x14ac:dyDescent="0.2">
      <c r="A82" s="80"/>
      <c r="B82" s="81"/>
      <c r="C82" s="129"/>
      <c r="D82" s="145" t="s">
        <v>4</v>
      </c>
      <c r="E82" s="186">
        <v>7828.5286833333339</v>
      </c>
      <c r="F82" s="188">
        <v>12590.372866666683</v>
      </c>
      <c r="G82" s="186">
        <v>3548.4880000000035</v>
      </c>
      <c r="H82" s="187">
        <v>8873.1890000000003</v>
      </c>
      <c r="I82" s="81"/>
      <c r="J82" s="84"/>
    </row>
    <row r="83" spans="1:10" x14ac:dyDescent="0.2">
      <c r="A83" s="80"/>
      <c r="B83" s="81"/>
      <c r="C83" s="129"/>
      <c r="D83" s="145" t="s">
        <v>5</v>
      </c>
      <c r="E83" s="186">
        <v>7377.3901166666665</v>
      </c>
      <c r="F83" s="188">
        <v>13463.998233333341</v>
      </c>
      <c r="G83" s="186">
        <v>3318.8040000000033</v>
      </c>
      <c r="H83" s="187">
        <v>9032.8960000000006</v>
      </c>
      <c r="I83" s="81"/>
      <c r="J83" s="84"/>
    </row>
    <row r="84" spans="1:10" x14ac:dyDescent="0.2">
      <c r="A84" s="80"/>
      <c r="B84" s="81"/>
      <c r="C84" s="129"/>
      <c r="D84" s="145" t="s">
        <v>6</v>
      </c>
      <c r="E84" s="186">
        <v>7628.5070000000096</v>
      </c>
      <c r="F84" s="188">
        <v>12666.638833333336</v>
      </c>
      <c r="G84" s="186">
        <v>3377.6620000000062</v>
      </c>
      <c r="H84" s="187">
        <v>9087.4510000000028</v>
      </c>
      <c r="I84" s="81"/>
      <c r="J84" s="84"/>
    </row>
    <row r="85" spans="1:10" x14ac:dyDescent="0.2">
      <c r="A85" s="80"/>
      <c r="B85" s="81"/>
      <c r="C85" s="129"/>
      <c r="D85" s="145" t="s">
        <v>7</v>
      </c>
      <c r="E85" s="186">
        <v>7009.930866666672</v>
      </c>
      <c r="F85" s="188">
        <v>11546.511116666663</v>
      </c>
      <c r="G85" s="186">
        <v>3246.9720000000011</v>
      </c>
      <c r="H85" s="187">
        <v>9391.7470000000012</v>
      </c>
      <c r="I85" s="81"/>
      <c r="J85" s="84"/>
    </row>
    <row r="86" spans="1:10" x14ac:dyDescent="0.2">
      <c r="C86" s="129"/>
      <c r="D86" s="145" t="s">
        <v>8</v>
      </c>
      <c r="E86" s="186">
        <v>7105.9511333333394</v>
      </c>
      <c r="F86" s="188">
        <v>10752.206233333332</v>
      </c>
      <c r="G86" s="186">
        <v>3421.5770000000016</v>
      </c>
      <c r="H86" s="187">
        <v>8093.3320000000031</v>
      </c>
    </row>
    <row r="87" spans="1:10" x14ac:dyDescent="0.2">
      <c r="C87" s="129"/>
      <c r="D87" s="145" t="s">
        <v>9</v>
      </c>
      <c r="E87" s="186">
        <v>7073.3709333333345</v>
      </c>
      <c r="F87" s="188">
        <v>10319.403883333338</v>
      </c>
      <c r="G87" s="186">
        <v>3210.8290000000025</v>
      </c>
      <c r="H87" s="187">
        <v>7239.4080000000004</v>
      </c>
    </row>
    <row r="88" spans="1:10" x14ac:dyDescent="0.2">
      <c r="C88" s="129"/>
      <c r="D88" s="145" t="s">
        <v>10</v>
      </c>
      <c r="E88" s="186">
        <v>6878.8257166666635</v>
      </c>
      <c r="F88" s="188">
        <v>10612.485516666666</v>
      </c>
      <c r="G88" s="186">
        <v>3052.0190000000007</v>
      </c>
      <c r="H88" s="187">
        <v>7190.2839999999987</v>
      </c>
    </row>
    <row r="89" spans="1:10" x14ac:dyDescent="0.2">
      <c r="C89" s="129"/>
      <c r="D89" s="145" t="s">
        <v>11</v>
      </c>
      <c r="E89" s="186">
        <v>6993.0857500000066</v>
      </c>
      <c r="F89" s="188">
        <v>11169.117166666669</v>
      </c>
      <c r="G89" s="186">
        <v>3124.3030000000026</v>
      </c>
      <c r="H89" s="187">
        <v>6835.0329999999985</v>
      </c>
    </row>
    <row r="90" spans="1:10" x14ac:dyDescent="0.2">
      <c r="C90" s="129"/>
      <c r="D90" s="145" t="s">
        <v>12</v>
      </c>
      <c r="E90" s="186">
        <v>6680.7964999999976</v>
      </c>
      <c r="F90" s="188">
        <v>11506.612883333328</v>
      </c>
      <c r="G90" s="186">
        <v>3072.257000000001</v>
      </c>
      <c r="H90" s="187">
        <v>7081.6700000000019</v>
      </c>
    </row>
    <row r="91" spans="1:10" x14ac:dyDescent="0.2">
      <c r="C91" s="129"/>
      <c r="D91" s="145" t="s">
        <v>13</v>
      </c>
      <c r="E91" s="186">
        <v>7245.3084666666691</v>
      </c>
      <c r="F91" s="188">
        <v>12800.551083333339</v>
      </c>
      <c r="G91" s="186">
        <v>3324.6430000000064</v>
      </c>
      <c r="H91" s="187">
        <v>8479.8460000000032</v>
      </c>
    </row>
    <row r="92" spans="1:10" ht="13.5" thickBot="1" x14ac:dyDescent="0.25">
      <c r="A92" s="80"/>
      <c r="B92" s="81"/>
      <c r="C92" s="82" t="s">
        <v>69</v>
      </c>
      <c r="D92" s="144"/>
      <c r="E92" s="195">
        <f>+SUM(E80:E91)</f>
        <v>86751.798466666689</v>
      </c>
      <c r="F92" s="197">
        <f t="shared" ref="F92:H92" si="7">+SUM(F80:F91)</f>
        <v>136678.06366666668</v>
      </c>
      <c r="G92" s="195">
        <f t="shared" si="7"/>
        <v>39442.815000000024</v>
      </c>
      <c r="H92" s="196">
        <f t="shared" si="7"/>
        <v>95244.677000000011</v>
      </c>
      <c r="I92" s="81"/>
      <c r="J92" s="84"/>
    </row>
    <row r="93" spans="1:10" x14ac:dyDescent="0.2">
      <c r="A93" s="80"/>
      <c r="B93" s="81"/>
      <c r="C93" s="96">
        <v>2015</v>
      </c>
      <c r="D93" s="121" t="s">
        <v>2</v>
      </c>
      <c r="E93" s="201">
        <v>7261.7682499999974</v>
      </c>
      <c r="F93" s="203">
        <v>12477.658300000021</v>
      </c>
      <c r="G93" s="201">
        <v>3209.8400000000074</v>
      </c>
      <c r="H93" s="202">
        <v>6973.5260000000007</v>
      </c>
      <c r="I93" s="81"/>
      <c r="J93" s="84"/>
    </row>
    <row r="94" spans="1:10" x14ac:dyDescent="0.2">
      <c r="A94" s="80"/>
      <c r="B94" s="81"/>
      <c r="C94" s="129"/>
      <c r="D94" s="168" t="s">
        <v>3</v>
      </c>
      <c r="E94" s="186">
        <v>6834.4909333333317</v>
      </c>
      <c r="F94" s="188">
        <v>11506.71725</v>
      </c>
      <c r="G94" s="186">
        <v>2980.7249999999976</v>
      </c>
      <c r="H94" s="187">
        <v>6347.5670000000018</v>
      </c>
      <c r="I94" s="81"/>
      <c r="J94" s="84"/>
    </row>
    <row r="95" spans="1:10" x14ac:dyDescent="0.2">
      <c r="A95" s="80"/>
      <c r="B95" s="81"/>
      <c r="C95" s="129"/>
      <c r="D95" s="168" t="s">
        <v>4</v>
      </c>
      <c r="E95" s="186">
        <v>7455.4733833333339</v>
      </c>
      <c r="F95" s="188">
        <v>12901.829283333329</v>
      </c>
      <c r="G95" s="186">
        <v>3216.5750000000039</v>
      </c>
      <c r="H95" s="187">
        <v>7047.2720000000118</v>
      </c>
      <c r="I95" s="81"/>
      <c r="J95" s="84"/>
    </row>
    <row r="96" spans="1:10" x14ac:dyDescent="0.2">
      <c r="A96" s="80"/>
      <c r="B96" s="81"/>
      <c r="C96" s="129"/>
      <c r="D96" s="168" t="s">
        <v>5</v>
      </c>
      <c r="E96" s="186">
        <v>6846.3456000000015</v>
      </c>
      <c r="F96" s="188">
        <v>10685.504333333336</v>
      </c>
      <c r="G96" s="186">
        <v>2958.8940000000007</v>
      </c>
      <c r="H96" s="187">
        <v>5484.1280000000033</v>
      </c>
      <c r="I96" s="81"/>
      <c r="J96" s="84"/>
    </row>
    <row r="97" spans="1:10" x14ac:dyDescent="0.2">
      <c r="A97" s="80"/>
      <c r="B97" s="81"/>
      <c r="C97" s="129"/>
      <c r="D97" s="168" t="s">
        <v>6</v>
      </c>
      <c r="E97" s="186">
        <v>6580.5606500000031</v>
      </c>
      <c r="F97" s="188">
        <v>12510.824083333337</v>
      </c>
      <c r="G97" s="186">
        <v>2916.2230000000031</v>
      </c>
      <c r="H97" s="187">
        <v>6998.5500000000056</v>
      </c>
      <c r="I97" s="81"/>
      <c r="J97" s="84"/>
    </row>
    <row r="98" spans="1:10" x14ac:dyDescent="0.2">
      <c r="A98" s="80"/>
      <c r="B98" s="81"/>
      <c r="C98" s="129"/>
      <c r="D98" s="168" t="s">
        <v>7</v>
      </c>
      <c r="E98" s="186">
        <v>6174.9906166666606</v>
      </c>
      <c r="F98" s="188">
        <v>13686.385916666663</v>
      </c>
      <c r="G98" s="186">
        <v>2768.0559999999982</v>
      </c>
      <c r="H98" s="187">
        <v>6902.6110000000035</v>
      </c>
      <c r="I98" s="81"/>
      <c r="J98" s="84"/>
    </row>
    <row r="99" spans="1:10" x14ac:dyDescent="0.2">
      <c r="A99" s="80"/>
      <c r="B99" s="81"/>
      <c r="C99" s="129"/>
      <c r="D99" s="168" t="s">
        <v>8</v>
      </c>
      <c r="E99" s="186">
        <v>6402.0110499999964</v>
      </c>
      <c r="F99" s="188">
        <v>11283.245699999992</v>
      </c>
      <c r="G99" s="186">
        <v>2927.0600000000004</v>
      </c>
      <c r="H99" s="187">
        <v>4845.4810000000016</v>
      </c>
      <c r="I99" s="81"/>
      <c r="J99" s="84"/>
    </row>
    <row r="100" spans="1:10" x14ac:dyDescent="0.2">
      <c r="A100" s="80"/>
      <c r="B100" s="81"/>
      <c r="C100" s="129"/>
      <c r="D100" s="168" t="s">
        <v>9</v>
      </c>
      <c r="E100" s="186">
        <v>6445.1170000000011</v>
      </c>
      <c r="F100" s="188">
        <v>11442.907966666671</v>
      </c>
      <c r="G100" s="186">
        <v>3032.0100000000011</v>
      </c>
      <c r="H100" s="187">
        <v>5112.8970000000008</v>
      </c>
      <c r="I100" s="81"/>
      <c r="J100" s="84"/>
    </row>
    <row r="101" spans="1:10" x14ac:dyDescent="0.2">
      <c r="A101" s="80"/>
      <c r="B101" s="81"/>
      <c r="C101" s="129"/>
      <c r="D101" s="168" t="s">
        <v>10</v>
      </c>
      <c r="E101" s="186">
        <v>6278.2030166666655</v>
      </c>
      <c r="F101" s="188">
        <v>12542.811149999998</v>
      </c>
      <c r="G101" s="186">
        <v>2802.8289999999984</v>
      </c>
      <c r="H101" s="187">
        <v>6073.1030000000001</v>
      </c>
      <c r="I101" s="81"/>
      <c r="J101" s="84"/>
    </row>
    <row r="102" spans="1:10" x14ac:dyDescent="0.2">
      <c r="A102" s="80"/>
      <c r="B102" s="81"/>
      <c r="C102" s="129"/>
      <c r="D102" s="168" t="s">
        <v>11</v>
      </c>
      <c r="E102" s="186">
        <v>6363.8017166666668</v>
      </c>
      <c r="F102" s="188">
        <v>13117.100733333315</v>
      </c>
      <c r="G102" s="186">
        <v>2872.8030000000003</v>
      </c>
      <c r="H102" s="187">
        <v>6073.3680000000086</v>
      </c>
      <c r="I102" s="81"/>
      <c r="J102" s="84"/>
    </row>
    <row r="103" spans="1:10" x14ac:dyDescent="0.2">
      <c r="A103" s="80"/>
      <c r="B103" s="81"/>
      <c r="C103" s="129"/>
      <c r="D103" s="168" t="s">
        <v>12</v>
      </c>
      <c r="E103" s="186">
        <v>6276.7521999999963</v>
      </c>
      <c r="F103" s="188">
        <v>13398.326550000003</v>
      </c>
      <c r="G103" s="186">
        <v>2700.1669999999963</v>
      </c>
      <c r="H103" s="187">
        <v>5586.4850000000051</v>
      </c>
      <c r="I103" s="81"/>
      <c r="J103" s="84"/>
    </row>
    <row r="104" spans="1:10" x14ac:dyDescent="0.2">
      <c r="A104" s="80"/>
      <c r="B104" s="81"/>
      <c r="C104" s="129"/>
      <c r="D104" s="168" t="s">
        <v>13</v>
      </c>
      <c r="E104" s="186">
        <v>6521.9923166666622</v>
      </c>
      <c r="F104" s="188">
        <v>13749.853816666657</v>
      </c>
      <c r="G104" s="186">
        <v>2930.0260000000007</v>
      </c>
      <c r="H104" s="187">
        <v>6624.9600000000073</v>
      </c>
      <c r="I104" s="81"/>
      <c r="J104" s="84"/>
    </row>
    <row r="105" spans="1:10" ht="13.5" thickBot="1" x14ac:dyDescent="0.25">
      <c r="A105" s="80"/>
      <c r="B105" s="81"/>
      <c r="C105" s="82" t="s">
        <v>87</v>
      </c>
      <c r="D105" s="169"/>
      <c r="E105" s="195">
        <f>+SUM(E93:E104)</f>
        <v>79441.506733333314</v>
      </c>
      <c r="F105" s="197">
        <f t="shared" ref="F105:H105" si="8">+SUM(F93:F104)</f>
        <v>149303.16508333333</v>
      </c>
      <c r="G105" s="195">
        <f t="shared" si="8"/>
        <v>35315.208000000006</v>
      </c>
      <c r="H105" s="196">
        <f t="shared" si="8"/>
        <v>74069.948000000048</v>
      </c>
      <c r="I105" s="81"/>
      <c r="J105" s="84"/>
    </row>
    <row r="106" spans="1:10" x14ac:dyDescent="0.2">
      <c r="A106" s="80"/>
      <c r="B106" s="81"/>
      <c r="C106" s="96">
        <v>2016</v>
      </c>
      <c r="D106" s="121" t="s">
        <v>2</v>
      </c>
      <c r="E106" s="201">
        <v>6211.3370166666691</v>
      </c>
      <c r="F106" s="203">
        <v>13005.087683333328</v>
      </c>
      <c r="G106" s="201">
        <v>2732.7710000000002</v>
      </c>
      <c r="H106" s="202">
        <v>6677.8880000000026</v>
      </c>
      <c r="I106" s="81"/>
      <c r="J106" s="84"/>
    </row>
    <row r="107" spans="1:10" x14ac:dyDescent="0.2">
      <c r="A107" s="80"/>
      <c r="B107" s="81"/>
      <c r="C107" s="129"/>
      <c r="D107" s="229" t="s">
        <v>3</v>
      </c>
      <c r="E107" s="186">
        <v>5879.6896166666675</v>
      </c>
      <c r="F107" s="188">
        <v>12319.943066666663</v>
      </c>
      <c r="G107" s="186">
        <v>2483.0329999999981</v>
      </c>
      <c r="H107" s="187">
        <v>4863.5170000000053</v>
      </c>
      <c r="I107" s="81"/>
      <c r="J107" s="84"/>
    </row>
    <row r="108" spans="1:10" x14ac:dyDescent="0.2">
      <c r="A108" s="80"/>
      <c r="B108" s="81"/>
      <c r="C108" s="129"/>
      <c r="D108" s="229" t="s">
        <v>4</v>
      </c>
      <c r="E108" s="186">
        <v>6384.5790999999999</v>
      </c>
      <c r="F108" s="188">
        <v>13436.580583333332</v>
      </c>
      <c r="G108" s="186">
        <v>2674.2960000000016</v>
      </c>
      <c r="H108" s="187">
        <v>4874.5780000000032</v>
      </c>
      <c r="I108" s="81"/>
      <c r="J108" s="84"/>
    </row>
    <row r="109" spans="1:10" x14ac:dyDescent="0.2">
      <c r="A109" s="80"/>
      <c r="B109" s="81"/>
      <c r="C109" s="129"/>
      <c r="D109" s="229" t="s">
        <v>5</v>
      </c>
      <c r="E109" s="186">
        <v>5906.9986000000063</v>
      </c>
      <c r="F109" s="188">
        <v>12941.261216666668</v>
      </c>
      <c r="G109" s="186">
        <v>2519.659000000001</v>
      </c>
      <c r="H109" s="187">
        <v>4982.654999999997</v>
      </c>
      <c r="I109" s="81"/>
      <c r="J109" s="84"/>
    </row>
    <row r="110" spans="1:10" x14ac:dyDescent="0.2">
      <c r="A110" s="80"/>
      <c r="B110" s="81"/>
      <c r="C110" s="129"/>
      <c r="D110" s="229" t="s">
        <v>6</v>
      </c>
      <c r="E110" s="186">
        <v>6348.0290000000086</v>
      </c>
      <c r="F110" s="188">
        <v>12860.215933333337</v>
      </c>
      <c r="G110" s="186">
        <v>2621.335999999998</v>
      </c>
      <c r="H110" s="187">
        <v>4583.2170000000006</v>
      </c>
      <c r="I110" s="81"/>
      <c r="J110" s="84"/>
    </row>
    <row r="111" spans="1:10" x14ac:dyDescent="0.2">
      <c r="A111" s="80"/>
      <c r="B111" s="81"/>
      <c r="C111" s="129"/>
      <c r="D111" s="229" t="s">
        <v>7</v>
      </c>
      <c r="E111" s="186">
        <v>5916.2169666666687</v>
      </c>
      <c r="F111" s="188">
        <v>12300.734983333339</v>
      </c>
      <c r="G111" s="186">
        <v>2452.23</v>
      </c>
      <c r="H111" s="187">
        <v>4489.6749999999993</v>
      </c>
      <c r="I111" s="81"/>
      <c r="J111" s="84"/>
    </row>
    <row r="112" spans="1:10" x14ac:dyDescent="0.2">
      <c r="A112" s="80"/>
      <c r="B112" s="81"/>
      <c r="C112" s="129"/>
      <c r="D112" s="229" t="s">
        <v>8</v>
      </c>
      <c r="E112" s="186">
        <v>5935.9338499999985</v>
      </c>
      <c r="F112" s="188">
        <v>13057.034666666661</v>
      </c>
      <c r="G112" s="186">
        <v>2531.9539999999988</v>
      </c>
      <c r="H112" s="187">
        <v>5310.1310000000003</v>
      </c>
      <c r="I112" s="81"/>
      <c r="J112" s="84"/>
    </row>
    <row r="113" spans="1:10" x14ac:dyDescent="0.2">
      <c r="A113" s="80"/>
      <c r="B113" s="81"/>
      <c r="C113" s="129"/>
      <c r="D113" s="229" t="s">
        <v>9</v>
      </c>
      <c r="E113" s="186">
        <v>5969.8856833333339</v>
      </c>
      <c r="F113" s="188">
        <v>12184.714449999987</v>
      </c>
      <c r="G113" s="186">
        <v>2590.5910000000003</v>
      </c>
      <c r="H113" s="187">
        <v>4246.0380000000032</v>
      </c>
      <c r="I113" s="81"/>
      <c r="J113" s="84"/>
    </row>
    <row r="114" spans="1:10" x14ac:dyDescent="0.2">
      <c r="A114" s="80"/>
      <c r="B114" s="81"/>
      <c r="C114" s="129"/>
      <c r="D114" s="229" t="s">
        <v>10</v>
      </c>
      <c r="E114" s="186">
        <v>5782.8198166666689</v>
      </c>
      <c r="F114" s="188">
        <v>12558.998449999996</v>
      </c>
      <c r="G114" s="186">
        <v>2646.0250000000024</v>
      </c>
      <c r="H114" s="187">
        <v>4431.5249999999987</v>
      </c>
      <c r="I114" s="81"/>
      <c r="J114" s="84"/>
    </row>
    <row r="115" spans="1:10" x14ac:dyDescent="0.2">
      <c r="A115" s="80"/>
      <c r="B115" s="81"/>
      <c r="C115" s="129"/>
      <c r="D115" s="229" t="s">
        <v>11</v>
      </c>
      <c r="E115" s="186">
        <v>6051.3276666666652</v>
      </c>
      <c r="F115" s="188">
        <v>13390.257533333335</v>
      </c>
      <c r="G115" s="186">
        <v>2907.6540000000027</v>
      </c>
      <c r="H115" s="187">
        <v>5030.6530000000021</v>
      </c>
      <c r="I115" s="81"/>
      <c r="J115" s="84"/>
    </row>
    <row r="116" spans="1:10" x14ac:dyDescent="0.2">
      <c r="A116" s="80"/>
      <c r="B116" s="81"/>
      <c r="C116" s="129"/>
      <c r="D116" s="229" t="s">
        <v>12</v>
      </c>
      <c r="E116" s="186">
        <v>5740.9780500000043</v>
      </c>
      <c r="F116" s="188">
        <v>12550.862350000005</v>
      </c>
      <c r="G116" s="186">
        <v>2590.2539999999995</v>
      </c>
      <c r="H116" s="187">
        <v>5079.0580000000018</v>
      </c>
      <c r="I116" s="81"/>
      <c r="J116" s="84"/>
    </row>
    <row r="117" spans="1:10" x14ac:dyDescent="0.2">
      <c r="A117" s="80"/>
      <c r="B117" s="81"/>
      <c r="C117" s="129"/>
      <c r="D117" s="229" t="s">
        <v>13</v>
      </c>
      <c r="E117" s="186">
        <v>5905.6111666666611</v>
      </c>
      <c r="F117" s="188">
        <v>13017.306616666674</v>
      </c>
      <c r="G117" s="186">
        <v>2753.857</v>
      </c>
      <c r="H117" s="187">
        <v>6591.4230000000007</v>
      </c>
      <c r="I117" s="81"/>
      <c r="J117" s="84"/>
    </row>
    <row r="118" spans="1:10" ht="13.5" thickBot="1" x14ac:dyDescent="0.25">
      <c r="A118" s="80"/>
      <c r="B118" s="81"/>
      <c r="C118" s="82" t="s">
        <v>88</v>
      </c>
      <c r="D118" s="230"/>
      <c r="E118" s="195">
        <f>SUM(E106:E117)</f>
        <v>72033.406533333342</v>
      </c>
      <c r="F118" s="197">
        <f t="shared" ref="F118:H118" si="9">SUM(F106:F117)</f>
        <v>153622.99753333331</v>
      </c>
      <c r="G118" s="195">
        <f t="shared" si="9"/>
        <v>31503.660000000003</v>
      </c>
      <c r="H118" s="196">
        <f t="shared" si="9"/>
        <v>61160.358000000015</v>
      </c>
      <c r="I118" s="81"/>
      <c r="J118" s="84"/>
    </row>
    <row r="119" spans="1:10" x14ac:dyDescent="0.2">
      <c r="A119" s="80"/>
      <c r="B119" s="81"/>
      <c r="C119" s="96">
        <v>2017</v>
      </c>
      <c r="D119" s="121" t="s">
        <v>2</v>
      </c>
      <c r="E119" s="201">
        <v>5952.5551833333402</v>
      </c>
      <c r="F119" s="203">
        <v>13112.910533333335</v>
      </c>
      <c r="G119" s="201">
        <v>2921.2260000000019</v>
      </c>
      <c r="H119" s="202">
        <v>5223.8859999999977</v>
      </c>
      <c r="I119" s="81"/>
      <c r="J119" s="84"/>
    </row>
    <row r="120" spans="1:10" x14ac:dyDescent="0.2">
      <c r="A120" s="80"/>
      <c r="B120" s="81"/>
      <c r="C120" s="129"/>
      <c r="D120" s="237" t="s">
        <v>3</v>
      </c>
      <c r="E120" s="186">
        <v>5081.8395333333301</v>
      </c>
      <c r="F120" s="188">
        <v>12733.925266666663</v>
      </c>
      <c r="G120" s="186">
        <v>2313.8760000000011</v>
      </c>
      <c r="H120" s="187">
        <v>5150.9140000000007</v>
      </c>
      <c r="I120" s="81"/>
      <c r="J120" s="84"/>
    </row>
    <row r="121" spans="1:10" x14ac:dyDescent="0.2">
      <c r="A121" s="80"/>
      <c r="B121" s="81"/>
      <c r="C121" s="129"/>
      <c r="D121" s="237" t="s">
        <v>4</v>
      </c>
      <c r="E121" s="186">
        <v>5808.6995333333334</v>
      </c>
      <c r="F121" s="188">
        <v>14626.877316666672</v>
      </c>
      <c r="G121" s="186">
        <v>2493.3170000000068</v>
      </c>
      <c r="H121" s="187">
        <v>5189.4600000000055</v>
      </c>
      <c r="I121" s="81"/>
      <c r="J121" s="84"/>
    </row>
    <row r="122" spans="1:10" x14ac:dyDescent="0.2">
      <c r="A122" s="80"/>
      <c r="B122" s="81"/>
      <c r="C122" s="129"/>
      <c r="D122" s="237" t="s">
        <v>5</v>
      </c>
      <c r="E122" s="186">
        <v>5057.9405833333403</v>
      </c>
      <c r="F122" s="188">
        <v>13142.305600000007</v>
      </c>
      <c r="G122" s="186">
        <v>2199.1150000000011</v>
      </c>
      <c r="H122" s="187">
        <v>4941.1700000000037</v>
      </c>
      <c r="I122" s="81"/>
      <c r="J122" s="84"/>
    </row>
    <row r="123" spans="1:10" x14ac:dyDescent="0.2">
      <c r="A123" s="80"/>
      <c r="B123" s="81"/>
      <c r="C123" s="129"/>
      <c r="D123" s="237" t="s">
        <v>6</v>
      </c>
      <c r="E123" s="186">
        <v>5449.5280833333309</v>
      </c>
      <c r="F123" s="188">
        <v>16186.950983333334</v>
      </c>
      <c r="G123" s="186">
        <v>2357.2010000000009</v>
      </c>
      <c r="H123" s="187">
        <v>8459.4549999999981</v>
      </c>
      <c r="I123" s="81"/>
      <c r="J123" s="84"/>
    </row>
    <row r="124" spans="1:10" x14ac:dyDescent="0.2">
      <c r="A124" s="80"/>
      <c r="B124" s="81"/>
      <c r="C124" s="129"/>
      <c r="D124" s="237" t="s">
        <v>7</v>
      </c>
      <c r="E124" s="186">
        <v>5063.4032166666648</v>
      </c>
      <c r="F124" s="188">
        <v>15360.517616666677</v>
      </c>
      <c r="G124" s="186">
        <v>2177.3150000000005</v>
      </c>
      <c r="H124" s="187">
        <v>7704.9720000000016</v>
      </c>
      <c r="I124" s="81"/>
      <c r="J124" s="84"/>
    </row>
    <row r="125" spans="1:10" x14ac:dyDescent="0.2">
      <c r="A125" s="80"/>
      <c r="B125" s="81"/>
      <c r="C125" s="129"/>
      <c r="D125" s="237" t="s">
        <v>8</v>
      </c>
      <c r="E125" s="186">
        <v>4985.1012166666669</v>
      </c>
      <c r="F125" s="188">
        <v>15340.42575</v>
      </c>
      <c r="G125" s="186">
        <v>2164.6449999999977</v>
      </c>
      <c r="H125" s="187">
        <v>7953.8480000000081</v>
      </c>
      <c r="I125" s="81"/>
      <c r="J125" s="84"/>
    </row>
    <row r="126" spans="1:10" x14ac:dyDescent="0.2">
      <c r="A126" s="80"/>
      <c r="B126" s="81"/>
      <c r="C126" s="129"/>
      <c r="D126" s="237" t="s">
        <v>9</v>
      </c>
      <c r="E126" s="186">
        <v>5131.2385166666672</v>
      </c>
      <c r="F126" s="188">
        <v>15276.05561666667</v>
      </c>
      <c r="G126" s="186">
        <v>2303.170999999998</v>
      </c>
      <c r="H126" s="187">
        <v>7255.8440000000046</v>
      </c>
      <c r="I126" s="81"/>
      <c r="J126" s="84"/>
    </row>
    <row r="127" spans="1:10" x14ac:dyDescent="0.2">
      <c r="A127" s="80"/>
      <c r="B127" s="81"/>
      <c r="C127" s="129"/>
      <c r="D127" s="237" t="s">
        <v>10</v>
      </c>
      <c r="E127" s="186">
        <v>4700.5580500000033</v>
      </c>
      <c r="F127" s="188">
        <v>14258.655149999991</v>
      </c>
      <c r="G127" s="186">
        <v>2049.6759999999986</v>
      </c>
      <c r="H127" s="187">
        <v>7034.4580000000051</v>
      </c>
      <c r="I127" s="81"/>
      <c r="J127" s="84"/>
    </row>
    <row r="128" spans="1:10" x14ac:dyDescent="0.2">
      <c r="A128" s="80"/>
      <c r="B128" s="81"/>
      <c r="C128" s="129"/>
      <c r="D128" s="237" t="s">
        <v>11</v>
      </c>
      <c r="E128" s="186">
        <v>4577.2641833333355</v>
      </c>
      <c r="F128" s="188">
        <v>15418.2762</v>
      </c>
      <c r="G128" s="186">
        <v>2025.4839999999983</v>
      </c>
      <c r="H128" s="187">
        <v>7747.1740000000027</v>
      </c>
      <c r="I128" s="81"/>
      <c r="J128" s="84"/>
    </row>
    <row r="129" spans="1:10" x14ac:dyDescent="0.2">
      <c r="A129" s="80"/>
      <c r="B129" s="81"/>
      <c r="C129" s="129"/>
      <c r="D129" s="237" t="s">
        <v>12</v>
      </c>
      <c r="E129" s="186">
        <v>4418.378333333334</v>
      </c>
      <c r="F129" s="188">
        <v>15226.324833333329</v>
      </c>
      <c r="G129" s="186">
        <v>1872.5019999999984</v>
      </c>
      <c r="H129" s="187">
        <v>8369.932000000008</v>
      </c>
      <c r="I129" s="81"/>
      <c r="J129" s="84"/>
    </row>
    <row r="130" spans="1:10" x14ac:dyDescent="0.2">
      <c r="A130" s="80"/>
      <c r="B130" s="81"/>
      <c r="C130" s="129"/>
      <c r="D130" s="237" t="s">
        <v>13</v>
      </c>
      <c r="E130" s="186">
        <v>4565.7375833333326</v>
      </c>
      <c r="F130" s="188">
        <v>14584.806816666664</v>
      </c>
      <c r="G130" s="186">
        <v>1998.0419999999976</v>
      </c>
      <c r="H130" s="187">
        <v>8639.6630000000041</v>
      </c>
      <c r="I130" s="81"/>
      <c r="J130" s="84"/>
    </row>
    <row r="131" spans="1:10" ht="13.5" thickBot="1" x14ac:dyDescent="0.25">
      <c r="A131" s="80"/>
      <c r="B131" s="81"/>
      <c r="C131" s="82" t="s">
        <v>89</v>
      </c>
      <c r="D131" s="236"/>
      <c r="E131" s="195">
        <f>SUM(E119:E130)</f>
        <v>60792.244016666671</v>
      </c>
      <c r="F131" s="197">
        <f t="shared" ref="F131:H131" si="10">SUM(F119:F130)</f>
        <v>175268.03168333333</v>
      </c>
      <c r="G131" s="195">
        <f t="shared" si="10"/>
        <v>26875.57</v>
      </c>
      <c r="H131" s="196">
        <f t="shared" si="10"/>
        <v>83670.776000000042</v>
      </c>
      <c r="I131" s="81"/>
      <c r="J131" s="84"/>
    </row>
    <row r="132" spans="1:10" x14ac:dyDescent="0.2">
      <c r="A132" s="80"/>
      <c r="B132" s="81"/>
      <c r="C132" s="96">
        <v>2018</v>
      </c>
      <c r="D132" s="121" t="s">
        <v>2</v>
      </c>
      <c r="E132" s="201">
        <v>4957.1220499999999</v>
      </c>
      <c r="F132" s="203">
        <v>14122.325016666666</v>
      </c>
      <c r="G132" s="201">
        <v>2128.692999999997</v>
      </c>
      <c r="H132" s="202">
        <v>8842.3179999999975</v>
      </c>
      <c r="I132" s="81"/>
      <c r="J132" s="84"/>
    </row>
    <row r="133" spans="1:10" x14ac:dyDescent="0.2">
      <c r="A133" s="80"/>
      <c r="B133" s="81"/>
      <c r="C133" s="129"/>
      <c r="D133" s="242" t="s">
        <v>3</v>
      </c>
      <c r="E133" s="186">
        <v>4403.2787666666654</v>
      </c>
      <c r="F133" s="188">
        <v>13080.193700000002</v>
      </c>
      <c r="G133" s="186">
        <v>1857.9299999999969</v>
      </c>
      <c r="H133" s="187">
        <v>6559.9190000000071</v>
      </c>
      <c r="I133" s="81"/>
      <c r="J133" s="84"/>
    </row>
    <row r="134" spans="1:10" x14ac:dyDescent="0.2">
      <c r="A134" s="80"/>
      <c r="B134" s="81"/>
      <c r="C134" s="129"/>
      <c r="D134" s="242" t="s">
        <v>4</v>
      </c>
      <c r="E134" s="186">
        <v>4923.5923166666671</v>
      </c>
      <c r="F134" s="188">
        <v>14433.149716666669</v>
      </c>
      <c r="G134" s="186">
        <v>2118.6469999999981</v>
      </c>
      <c r="H134" s="187">
        <v>6454.549</v>
      </c>
      <c r="I134" s="81"/>
      <c r="J134" s="84"/>
    </row>
    <row r="135" spans="1:10" x14ac:dyDescent="0.2">
      <c r="A135" s="80"/>
      <c r="B135" s="81"/>
      <c r="C135" s="129"/>
      <c r="D135" s="242" t="s">
        <v>5</v>
      </c>
      <c r="E135" s="186">
        <v>4689.0878000000002</v>
      </c>
      <c r="F135" s="188">
        <v>14384.16796666667</v>
      </c>
      <c r="G135" s="186">
        <v>2006.0569999999962</v>
      </c>
      <c r="H135" s="187">
        <v>6968.3800000000047</v>
      </c>
      <c r="I135" s="81"/>
      <c r="J135" s="84"/>
    </row>
    <row r="136" spans="1:10" x14ac:dyDescent="0.2">
      <c r="A136" s="80"/>
      <c r="B136" s="81"/>
      <c r="C136" s="129"/>
      <c r="D136" s="242" t="s">
        <v>6</v>
      </c>
      <c r="E136" s="186">
        <v>4869.1277333333328</v>
      </c>
      <c r="F136" s="188">
        <v>15727.541066666667</v>
      </c>
      <c r="G136" s="186">
        <v>2097.5679999999984</v>
      </c>
      <c r="H136" s="187">
        <v>7815.7590000000037</v>
      </c>
      <c r="I136" s="81"/>
      <c r="J136" s="84"/>
    </row>
    <row r="137" spans="1:10" x14ac:dyDescent="0.2">
      <c r="A137" s="80"/>
      <c r="B137" s="81"/>
      <c r="C137" s="129"/>
      <c r="D137" s="242" t="s">
        <v>7</v>
      </c>
      <c r="E137" s="186">
        <v>4631.9223166666707</v>
      </c>
      <c r="F137" s="188">
        <v>13880.29018333334</v>
      </c>
      <c r="G137" s="186">
        <v>1928.7219999999968</v>
      </c>
      <c r="H137" s="187">
        <v>6918.0339999999997</v>
      </c>
      <c r="I137" s="81"/>
      <c r="J137" s="84"/>
    </row>
    <row r="138" spans="1:10" x14ac:dyDescent="0.2">
      <c r="A138" s="80"/>
      <c r="B138" s="81"/>
      <c r="C138" s="129"/>
      <c r="D138" s="274" t="s">
        <v>8</v>
      </c>
      <c r="E138" s="186">
        <v>4523.3117499999971</v>
      </c>
      <c r="F138" s="188">
        <v>13888.428149999985</v>
      </c>
      <c r="G138" s="186">
        <v>1891.4129999999986</v>
      </c>
      <c r="H138" s="187">
        <v>6045.3710000000056</v>
      </c>
      <c r="I138" s="81"/>
      <c r="J138" s="84"/>
    </row>
    <row r="139" spans="1:10" x14ac:dyDescent="0.2">
      <c r="A139" s="80"/>
      <c r="B139" s="81"/>
      <c r="C139" s="129"/>
      <c r="D139" s="274" t="s">
        <v>9</v>
      </c>
      <c r="E139" s="186">
        <v>4575.9546833333343</v>
      </c>
      <c r="F139" s="188">
        <v>13543.309266666671</v>
      </c>
      <c r="G139" s="186">
        <v>1844.0799999999981</v>
      </c>
      <c r="H139" s="187">
        <v>5363.6930000000002</v>
      </c>
      <c r="I139" s="81"/>
      <c r="J139" s="84"/>
    </row>
    <row r="140" spans="1:10" x14ac:dyDescent="0.2">
      <c r="A140" s="80"/>
      <c r="B140" s="81"/>
      <c r="C140" s="129"/>
      <c r="D140" s="274" t="s">
        <v>10</v>
      </c>
      <c r="E140" s="186">
        <v>4310.6341333333385</v>
      </c>
      <c r="F140" s="188">
        <v>13318.29891666667</v>
      </c>
      <c r="G140" s="186">
        <v>1631.7289999999989</v>
      </c>
      <c r="H140" s="187">
        <v>6118.5130000000054</v>
      </c>
      <c r="I140" s="81"/>
      <c r="J140" s="84"/>
    </row>
    <row r="141" spans="1:10" x14ac:dyDescent="0.2">
      <c r="A141" s="80"/>
      <c r="B141" s="81"/>
      <c r="C141" s="129"/>
      <c r="D141" s="276" t="s">
        <v>11</v>
      </c>
      <c r="E141" s="186">
        <v>4632.7969666666668</v>
      </c>
      <c r="F141" s="188">
        <v>15035.831500000008</v>
      </c>
      <c r="G141" s="186">
        <v>1707.7339999999986</v>
      </c>
      <c r="H141" s="187">
        <v>7440.8380000000079</v>
      </c>
      <c r="I141" s="81"/>
      <c r="J141" s="84"/>
    </row>
    <row r="142" spans="1:10" x14ac:dyDescent="0.2">
      <c r="A142" s="80"/>
      <c r="B142" s="81"/>
      <c r="C142" s="129"/>
      <c r="D142" s="276" t="s">
        <v>12</v>
      </c>
      <c r="E142" s="186">
        <v>4548.9636333333337</v>
      </c>
      <c r="F142" s="188">
        <v>13327.268299999996</v>
      </c>
      <c r="G142" s="186">
        <v>1536.5729999999983</v>
      </c>
      <c r="H142" s="187">
        <v>6183.9020000000064</v>
      </c>
      <c r="I142" s="81"/>
      <c r="J142" s="84"/>
    </row>
    <row r="143" spans="1:10" x14ac:dyDescent="0.2">
      <c r="A143" s="80"/>
      <c r="B143" s="81"/>
      <c r="C143" s="129"/>
      <c r="D143" s="276" t="s">
        <v>13</v>
      </c>
      <c r="E143" s="186">
        <v>4281.3562666666667</v>
      </c>
      <c r="F143" s="188">
        <v>10862.814100000003</v>
      </c>
      <c r="G143" s="186">
        <v>1564.7429999999972</v>
      </c>
      <c r="H143" s="187">
        <v>4762.6839999999993</v>
      </c>
      <c r="I143" s="81"/>
      <c r="J143" s="84"/>
    </row>
    <row r="144" spans="1:10" ht="13.5" thickBot="1" x14ac:dyDescent="0.25">
      <c r="A144" s="80"/>
      <c r="B144" s="81"/>
      <c r="C144" s="82" t="s">
        <v>95</v>
      </c>
      <c r="D144" s="236"/>
      <c r="E144" s="195">
        <f>SUM(E132:E143)</f>
        <v>55347.148416666678</v>
      </c>
      <c r="F144" s="197">
        <f t="shared" ref="F144:H144" si="11">SUM(F132:F143)</f>
        <v>165603.61788333335</v>
      </c>
      <c r="G144" s="195">
        <f t="shared" si="11"/>
        <v>22313.88899999997</v>
      </c>
      <c r="H144" s="196">
        <f t="shared" si="11"/>
        <v>79473.960000000021</v>
      </c>
      <c r="I144" s="81"/>
      <c r="J144" s="84"/>
    </row>
    <row r="145" spans="1:10" x14ac:dyDescent="0.2">
      <c r="A145" s="80"/>
      <c r="B145" s="81"/>
      <c r="C145" s="96">
        <v>2019</v>
      </c>
      <c r="D145" s="121" t="s">
        <v>2</v>
      </c>
      <c r="E145" s="201">
        <v>3617.2588666666647</v>
      </c>
      <c r="F145" s="203">
        <v>10809.829049999997</v>
      </c>
      <c r="G145" s="201">
        <v>1182.4869999999985</v>
      </c>
      <c r="H145" s="202">
        <v>4339.1690000000008</v>
      </c>
      <c r="I145" s="81"/>
      <c r="J145" s="84"/>
    </row>
    <row r="146" spans="1:10" x14ac:dyDescent="0.2">
      <c r="A146" s="80"/>
      <c r="B146" s="81"/>
      <c r="C146" s="129"/>
      <c r="D146" s="290" t="s">
        <v>3</v>
      </c>
      <c r="E146" s="186">
        <v>3279.9230499999985</v>
      </c>
      <c r="F146" s="188">
        <v>12013.176633333334</v>
      </c>
      <c r="G146" s="186">
        <v>1123.7669999999976</v>
      </c>
      <c r="H146" s="187">
        <v>5382.4780000000083</v>
      </c>
      <c r="I146" s="81"/>
      <c r="J146" s="84"/>
    </row>
    <row r="147" spans="1:10" x14ac:dyDescent="0.2">
      <c r="A147" s="80"/>
      <c r="B147" s="81"/>
      <c r="C147" s="129"/>
      <c r="D147" s="290" t="s">
        <v>4</v>
      </c>
      <c r="E147" s="186">
        <v>3854.4575500000019</v>
      </c>
      <c r="F147" s="188">
        <v>14288.235583333335</v>
      </c>
      <c r="G147" s="186">
        <v>1243.5199999999993</v>
      </c>
      <c r="H147" s="187">
        <v>6655.4300000000057</v>
      </c>
      <c r="I147" s="81"/>
      <c r="J147" s="84"/>
    </row>
    <row r="148" spans="1:10" x14ac:dyDescent="0.2">
      <c r="A148" s="80"/>
      <c r="B148" s="81"/>
      <c r="C148" s="129"/>
      <c r="D148" s="290" t="s">
        <v>5</v>
      </c>
      <c r="E148" s="186">
        <v>3728.6902500000006</v>
      </c>
      <c r="F148" s="188">
        <v>12586.178649999998</v>
      </c>
      <c r="G148" s="186">
        <v>1133.6759999999979</v>
      </c>
      <c r="H148" s="187">
        <v>5402.1590000000078</v>
      </c>
      <c r="I148" s="81"/>
      <c r="J148" s="84"/>
    </row>
    <row r="149" spans="1:10" x14ac:dyDescent="0.2">
      <c r="A149" s="80"/>
      <c r="B149" s="81"/>
      <c r="C149" s="129"/>
      <c r="D149" s="290" t="s">
        <v>6</v>
      </c>
      <c r="E149" s="186">
        <v>3339.4881000000032</v>
      </c>
      <c r="F149" s="188">
        <v>12019.666999999998</v>
      </c>
      <c r="G149" s="186">
        <v>1026.4389999999969</v>
      </c>
      <c r="H149" s="187">
        <v>4754.6010000000051</v>
      </c>
      <c r="I149" s="81"/>
      <c r="J149" s="84"/>
    </row>
    <row r="150" spans="1:10" x14ac:dyDescent="0.2">
      <c r="A150" s="80"/>
      <c r="B150" s="81"/>
      <c r="C150" s="129"/>
      <c r="D150" s="290" t="s">
        <v>7</v>
      </c>
      <c r="E150" s="186">
        <v>3272.4415166666699</v>
      </c>
      <c r="F150" s="188">
        <v>11737.437166666672</v>
      </c>
      <c r="G150" s="186">
        <v>1049.6039999999987</v>
      </c>
      <c r="H150" s="187">
        <v>5401.0040000000099</v>
      </c>
      <c r="I150" s="81"/>
      <c r="J150" s="84"/>
    </row>
    <row r="151" spans="1:10" x14ac:dyDescent="0.2">
      <c r="A151" s="80"/>
      <c r="B151" s="81"/>
      <c r="C151" s="129"/>
      <c r="D151" s="290" t="s">
        <v>8</v>
      </c>
      <c r="E151" s="186">
        <v>3154.4307666666637</v>
      </c>
      <c r="F151" s="188">
        <v>10629.881199999994</v>
      </c>
      <c r="G151" s="186">
        <v>1013.9279999999973</v>
      </c>
      <c r="H151" s="187">
        <v>4462.0549999999994</v>
      </c>
      <c r="I151" s="81"/>
      <c r="J151" s="84"/>
    </row>
    <row r="152" spans="1:10" x14ac:dyDescent="0.2">
      <c r="A152" s="80"/>
      <c r="B152" s="81"/>
      <c r="C152" s="129"/>
      <c r="D152" s="290" t="s">
        <v>9</v>
      </c>
      <c r="E152" s="186">
        <v>3423.9494000000004</v>
      </c>
      <c r="F152" s="188">
        <v>12088.79025</v>
      </c>
      <c r="G152" s="186">
        <v>1160.1939999999984</v>
      </c>
      <c r="H152" s="187">
        <v>5801.6319999999996</v>
      </c>
      <c r="I152" s="81"/>
      <c r="J152" s="84"/>
    </row>
    <row r="153" spans="1:10" x14ac:dyDescent="0.2">
      <c r="A153" s="80"/>
      <c r="B153" s="81"/>
      <c r="C153" s="129"/>
      <c r="D153" s="290" t="s">
        <v>10</v>
      </c>
      <c r="E153" s="186">
        <v>3324.1666000000009</v>
      </c>
      <c r="F153" s="188">
        <v>12262.350983333323</v>
      </c>
      <c r="G153" s="186">
        <v>1100.0309999999986</v>
      </c>
      <c r="H153" s="187">
        <v>5497.7510000000002</v>
      </c>
      <c r="I153" s="81"/>
      <c r="J153" s="84"/>
    </row>
    <row r="154" spans="1:10" x14ac:dyDescent="0.2">
      <c r="A154" s="80"/>
      <c r="B154" s="81"/>
      <c r="C154" s="129"/>
      <c r="D154" s="290" t="s">
        <v>11</v>
      </c>
      <c r="E154" s="186">
        <v>3967.7468333333372</v>
      </c>
      <c r="F154" s="188">
        <v>12063.653133333335</v>
      </c>
      <c r="G154" s="186">
        <v>1352.7899999999986</v>
      </c>
      <c r="H154" s="187">
        <v>5272.4800000000005</v>
      </c>
      <c r="I154" s="81"/>
      <c r="J154" s="84"/>
    </row>
    <row r="155" spans="1:10" x14ac:dyDescent="0.2">
      <c r="A155" s="80"/>
      <c r="B155" s="81"/>
      <c r="C155" s="129"/>
      <c r="D155" s="290" t="s">
        <v>12</v>
      </c>
      <c r="E155" s="186">
        <v>3616.9868500000034</v>
      </c>
      <c r="F155" s="188">
        <v>11005.27391666666</v>
      </c>
      <c r="G155" s="186">
        <v>1231.6789999999985</v>
      </c>
      <c r="H155" s="187">
        <v>4845.5559999999987</v>
      </c>
      <c r="I155" s="81"/>
      <c r="J155" s="84"/>
    </row>
    <row r="156" spans="1:10" x14ac:dyDescent="0.2">
      <c r="A156" s="80"/>
      <c r="B156" s="81"/>
      <c r="C156" s="129"/>
      <c r="D156" s="290" t="s">
        <v>13</v>
      </c>
      <c r="E156" s="186">
        <v>3576.2392500000037</v>
      </c>
      <c r="F156" s="188">
        <v>10246.608450000005</v>
      </c>
      <c r="G156" s="186">
        <v>1244.0629999999985</v>
      </c>
      <c r="H156" s="187">
        <v>4531.2140000000018</v>
      </c>
      <c r="I156" s="81"/>
      <c r="J156" s="84"/>
    </row>
    <row r="157" spans="1:10" ht="13.5" thickBot="1" x14ac:dyDescent="0.25">
      <c r="A157" s="80"/>
      <c r="B157" s="81"/>
      <c r="C157" s="82" t="s">
        <v>96</v>
      </c>
      <c r="D157" s="289"/>
      <c r="E157" s="195">
        <f>SUM(E145:E156)</f>
        <v>42155.779033333347</v>
      </c>
      <c r="F157" s="197">
        <f t="shared" ref="F157:H157" si="12">SUM(F145:F156)</f>
        <v>141751.08201666665</v>
      </c>
      <c r="G157" s="195">
        <f t="shared" si="12"/>
        <v>13862.177999999978</v>
      </c>
      <c r="H157" s="196">
        <f t="shared" si="12"/>
        <v>62345.529000000039</v>
      </c>
      <c r="I157" s="81"/>
      <c r="J157" s="84"/>
    </row>
    <row r="158" spans="1:10" x14ac:dyDescent="0.2">
      <c r="A158" s="80"/>
      <c r="B158" s="81"/>
      <c r="C158" s="96">
        <v>2020</v>
      </c>
      <c r="D158" s="121" t="s">
        <v>2</v>
      </c>
      <c r="E158" s="201">
        <v>3826.7946333333311</v>
      </c>
      <c r="F158" s="203">
        <v>10907.262550000003</v>
      </c>
      <c r="G158" s="201">
        <v>1144.7009999999998</v>
      </c>
      <c r="H158" s="202">
        <v>4280.4430000000029</v>
      </c>
      <c r="I158" s="81"/>
      <c r="J158" s="84"/>
    </row>
    <row r="159" spans="1:10" x14ac:dyDescent="0.2">
      <c r="A159" s="80"/>
      <c r="B159" s="81"/>
      <c r="C159" s="129"/>
      <c r="D159" s="296" t="s">
        <v>3</v>
      </c>
      <c r="E159" s="186">
        <v>3337.6537833333364</v>
      </c>
      <c r="F159" s="188">
        <v>9660.216816666667</v>
      </c>
      <c r="G159" s="186">
        <v>946.57199999999909</v>
      </c>
      <c r="H159" s="187">
        <v>3441.1309999999989</v>
      </c>
      <c r="I159" s="81"/>
      <c r="J159" s="84"/>
    </row>
    <row r="160" spans="1:10" x14ac:dyDescent="0.2">
      <c r="A160" s="80"/>
      <c r="B160" s="81"/>
      <c r="C160" s="129"/>
      <c r="D160" s="296" t="s">
        <v>4</v>
      </c>
      <c r="E160" s="186">
        <v>3921.5187333333306</v>
      </c>
      <c r="F160" s="188">
        <v>11314.455499999991</v>
      </c>
      <c r="G160" s="186">
        <v>903.354999999999</v>
      </c>
      <c r="H160" s="187">
        <v>3254.2299999999991</v>
      </c>
      <c r="I160" s="81"/>
      <c r="J160" s="84"/>
    </row>
    <row r="161" spans="1:10" x14ac:dyDescent="0.2">
      <c r="A161" s="80"/>
      <c r="B161" s="81"/>
      <c r="C161" s="129"/>
      <c r="D161" s="296" t="s">
        <v>5</v>
      </c>
      <c r="E161" s="186">
        <v>3428.167899999999</v>
      </c>
      <c r="F161" s="188">
        <v>10824.012516666675</v>
      </c>
      <c r="G161" s="186">
        <v>677.15499999999997</v>
      </c>
      <c r="H161" s="187">
        <v>2690.4409999999993</v>
      </c>
      <c r="I161" s="81"/>
      <c r="J161" s="84"/>
    </row>
    <row r="162" spans="1:10" x14ac:dyDescent="0.2">
      <c r="A162" s="80"/>
      <c r="B162" s="81"/>
      <c r="C162" s="129"/>
      <c r="D162" s="296" t="s">
        <v>6</v>
      </c>
      <c r="E162" s="186">
        <v>3237.2878666666693</v>
      </c>
      <c r="F162" s="188">
        <v>9922.8885166666587</v>
      </c>
      <c r="G162" s="186">
        <v>638.98699999999894</v>
      </c>
      <c r="H162" s="187">
        <v>2491.7069999999981</v>
      </c>
      <c r="I162" s="81"/>
      <c r="J162" s="84"/>
    </row>
    <row r="163" spans="1:10" x14ac:dyDescent="0.2">
      <c r="A163" s="80"/>
      <c r="B163" s="81"/>
      <c r="C163" s="129"/>
      <c r="D163" s="296" t="s">
        <v>7</v>
      </c>
      <c r="E163" s="186">
        <v>3440.4873666666672</v>
      </c>
      <c r="F163" s="188">
        <v>10646.687483333333</v>
      </c>
      <c r="G163" s="186">
        <v>778.87299999999823</v>
      </c>
      <c r="H163" s="187">
        <v>3164.6790000000001</v>
      </c>
      <c r="I163" s="81"/>
      <c r="J163" s="84"/>
    </row>
    <row r="164" spans="1:10" x14ac:dyDescent="0.2">
      <c r="A164" s="80"/>
      <c r="B164" s="81"/>
      <c r="C164" s="129"/>
      <c r="D164" s="296" t="s">
        <v>8</v>
      </c>
      <c r="E164" s="186">
        <v>3312.2601166666655</v>
      </c>
      <c r="F164" s="188">
        <v>10708.898399999998</v>
      </c>
      <c r="G164" s="186">
        <v>774.37499999999886</v>
      </c>
      <c r="H164" s="187">
        <v>3234.842000000001</v>
      </c>
      <c r="I164" s="81"/>
      <c r="J164" s="84"/>
    </row>
    <row r="165" spans="1:10" x14ac:dyDescent="0.2">
      <c r="A165" s="80"/>
      <c r="B165" s="81"/>
      <c r="C165" s="129"/>
      <c r="D165" s="296" t="s">
        <v>9</v>
      </c>
      <c r="E165" s="186">
        <v>3269.7179500000025</v>
      </c>
      <c r="F165" s="188">
        <v>10734.418450000003</v>
      </c>
      <c r="G165" s="186">
        <v>823.15999999999883</v>
      </c>
      <c r="H165" s="187">
        <v>3528.8290000000002</v>
      </c>
      <c r="I165" s="81"/>
      <c r="J165" s="84"/>
    </row>
    <row r="166" spans="1:10" x14ac:dyDescent="0.2">
      <c r="A166" s="80"/>
      <c r="B166" s="81"/>
      <c r="C166" s="129"/>
      <c r="D166" s="296" t="s">
        <v>10</v>
      </c>
      <c r="E166" s="186">
        <v>2920.4003833333354</v>
      </c>
      <c r="F166" s="188">
        <v>9353.7779666666593</v>
      </c>
      <c r="G166" s="186">
        <v>745.82200000000012</v>
      </c>
      <c r="H166" s="187">
        <v>3081.0090000000018</v>
      </c>
      <c r="I166" s="81"/>
      <c r="J166" s="84"/>
    </row>
    <row r="167" spans="1:10" x14ac:dyDescent="0.2">
      <c r="A167" s="80"/>
      <c r="B167" s="81"/>
      <c r="C167" s="129"/>
      <c r="D167" s="296" t="s">
        <v>11</v>
      </c>
      <c r="E167" s="186">
        <v>3026.5151666666675</v>
      </c>
      <c r="F167" s="188">
        <v>9475.9713999999967</v>
      </c>
      <c r="G167" s="186">
        <v>797.08099999999763</v>
      </c>
      <c r="H167" s="187">
        <v>3248.8540000000003</v>
      </c>
      <c r="I167" s="81"/>
      <c r="J167" s="84"/>
    </row>
    <row r="168" spans="1:10" x14ac:dyDescent="0.2">
      <c r="A168" s="80"/>
      <c r="B168" s="81"/>
      <c r="C168" s="129"/>
      <c r="D168" s="296" t="s">
        <v>12</v>
      </c>
      <c r="E168" s="186">
        <v>3072.0754333333375</v>
      </c>
      <c r="F168" s="188">
        <v>9988.8721999999925</v>
      </c>
      <c r="G168" s="186">
        <v>973.89900000000046</v>
      </c>
      <c r="H168" s="187">
        <v>3894.3000000000011</v>
      </c>
      <c r="I168" s="81"/>
      <c r="J168" s="84"/>
    </row>
    <row r="169" spans="1:10" x14ac:dyDescent="0.2">
      <c r="A169" s="80"/>
      <c r="B169" s="81"/>
      <c r="C169" s="129"/>
      <c r="D169" s="296" t="s">
        <v>13</v>
      </c>
      <c r="E169" s="186">
        <v>2996.9893166666639</v>
      </c>
      <c r="F169" s="188">
        <v>9875.8834166666547</v>
      </c>
      <c r="G169" s="186">
        <v>931.78599999999904</v>
      </c>
      <c r="H169" s="187">
        <v>3841.9510000000046</v>
      </c>
      <c r="I169" s="81"/>
      <c r="J169" s="84"/>
    </row>
    <row r="170" spans="1:10" ht="13.5" thickBot="1" x14ac:dyDescent="0.25">
      <c r="A170" s="80"/>
      <c r="B170" s="81"/>
      <c r="C170" s="82" t="s">
        <v>97</v>
      </c>
      <c r="D170" s="297"/>
      <c r="E170" s="195">
        <f>SUM(E158:E169)</f>
        <v>39789.868650000004</v>
      </c>
      <c r="F170" s="197">
        <f t="shared" ref="F170:H170" si="13">SUM(F158:F169)</f>
        <v>123413.34521666662</v>
      </c>
      <c r="G170" s="195">
        <f t="shared" si="13"/>
        <v>10135.765999999991</v>
      </c>
      <c r="H170" s="196">
        <f t="shared" si="13"/>
        <v>40152.416000000012</v>
      </c>
      <c r="I170" s="81"/>
      <c r="J170" s="84"/>
    </row>
    <row r="171" spans="1:10" x14ac:dyDescent="0.2">
      <c r="A171" s="80"/>
      <c r="B171" s="81"/>
      <c r="C171" s="51">
        <v>2021</v>
      </c>
      <c r="D171" s="322" t="s">
        <v>2</v>
      </c>
      <c r="E171" s="201">
        <v>2610.4267333333328</v>
      </c>
      <c r="F171" s="203">
        <v>9189.1850999999988</v>
      </c>
      <c r="G171" s="201">
        <v>661.65999999999872</v>
      </c>
      <c r="H171" s="202">
        <v>3189.0260000000021</v>
      </c>
      <c r="I171" s="81"/>
      <c r="J171" s="84"/>
    </row>
    <row r="172" spans="1:10" x14ac:dyDescent="0.2">
      <c r="A172" s="80"/>
      <c r="B172" s="81"/>
      <c r="C172" s="79"/>
      <c r="D172" s="320" t="s">
        <v>3</v>
      </c>
      <c r="E172" s="186">
        <v>2527.5182333333341</v>
      </c>
      <c r="F172" s="188">
        <v>8631.3933166666666</v>
      </c>
      <c r="G172" s="186">
        <v>653.64099999999871</v>
      </c>
      <c r="H172" s="187">
        <v>3128.0209999999984</v>
      </c>
      <c r="I172" s="81"/>
      <c r="J172" s="84"/>
    </row>
    <row r="173" spans="1:10" x14ac:dyDescent="0.2">
      <c r="A173" s="80"/>
      <c r="B173" s="81"/>
      <c r="C173" s="79"/>
      <c r="D173" s="320" t="s">
        <v>4</v>
      </c>
      <c r="E173" s="186">
        <v>3334.5837333333325</v>
      </c>
      <c r="F173" s="188">
        <v>11558.67771666666</v>
      </c>
      <c r="G173" s="186">
        <v>912.51999999999748</v>
      </c>
      <c r="H173" s="187">
        <v>4509.4160000000011</v>
      </c>
      <c r="I173" s="81"/>
      <c r="J173" s="84"/>
    </row>
    <row r="174" spans="1:10" x14ac:dyDescent="0.2">
      <c r="A174" s="80"/>
      <c r="B174" s="81"/>
      <c r="C174" s="129"/>
      <c r="D174" s="320" t="s">
        <v>5</v>
      </c>
      <c r="E174" s="186">
        <v>2390.7431500000007</v>
      </c>
      <c r="F174" s="188">
        <v>11253.884849999997</v>
      </c>
      <c r="G174" s="186">
        <v>600.49400000000026</v>
      </c>
      <c r="H174" s="187">
        <v>4397.5170000000035</v>
      </c>
      <c r="I174" s="81"/>
      <c r="J174" s="84"/>
    </row>
    <row r="175" spans="1:10" x14ac:dyDescent="0.2">
      <c r="A175" s="80"/>
      <c r="B175" s="81"/>
      <c r="C175" s="79"/>
      <c r="D175" s="320" t="s">
        <v>6</v>
      </c>
      <c r="E175" s="186">
        <v>2475.7851499999997</v>
      </c>
      <c r="F175" s="188">
        <v>11916.404983333337</v>
      </c>
      <c r="G175" s="186">
        <v>676.45199999999954</v>
      </c>
      <c r="H175" s="187">
        <v>5217.2750000000015</v>
      </c>
      <c r="I175" s="81"/>
      <c r="J175" s="84"/>
    </row>
    <row r="176" spans="1:10" x14ac:dyDescent="0.2">
      <c r="A176" s="80"/>
      <c r="B176" s="81"/>
      <c r="C176" s="79"/>
      <c r="D176" s="320" t="s">
        <v>7</v>
      </c>
      <c r="E176" s="186">
        <v>2398.9882166666662</v>
      </c>
      <c r="F176" s="188">
        <v>10994.522283333328</v>
      </c>
      <c r="G176" s="186">
        <v>643.92600000000027</v>
      </c>
      <c r="H176" s="187">
        <v>4706.2290000000094</v>
      </c>
      <c r="I176" s="81"/>
      <c r="J176" s="84"/>
    </row>
    <row r="177" spans="1:10" x14ac:dyDescent="0.2">
      <c r="A177" s="80"/>
      <c r="B177" s="81"/>
      <c r="C177" s="79"/>
      <c r="D177" s="324" t="s">
        <v>8</v>
      </c>
      <c r="E177" s="186">
        <v>2368.0361166666689</v>
      </c>
      <c r="F177" s="188">
        <v>11301.757583333332</v>
      </c>
      <c r="G177" s="186">
        <v>661.37</v>
      </c>
      <c r="H177" s="187">
        <v>5067.9790000000057</v>
      </c>
      <c r="I177" s="81"/>
      <c r="J177" s="84"/>
    </row>
    <row r="178" spans="1:10" x14ac:dyDescent="0.2">
      <c r="A178" s="80"/>
      <c r="B178" s="81"/>
      <c r="C178" s="79"/>
      <c r="D178" s="324" t="s">
        <v>9</v>
      </c>
      <c r="E178" s="186">
        <v>2213.8961333333332</v>
      </c>
      <c r="F178" s="188">
        <v>11608.745933333335</v>
      </c>
      <c r="G178" s="186">
        <v>660.99599999999964</v>
      </c>
      <c r="H178" s="187">
        <v>5681.6870000000126</v>
      </c>
      <c r="I178" s="81"/>
      <c r="J178" s="84"/>
    </row>
    <row r="179" spans="1:10" x14ac:dyDescent="0.2">
      <c r="A179" s="80"/>
      <c r="B179" s="81"/>
      <c r="C179" s="79"/>
      <c r="D179" s="324" t="s">
        <v>10</v>
      </c>
      <c r="E179" s="186">
        <v>2047.2688500000013</v>
      </c>
      <c r="F179" s="188">
        <v>10817.085683333333</v>
      </c>
      <c r="G179" s="186">
        <v>627.96799999999985</v>
      </c>
      <c r="H179" s="187">
        <v>5713.098</v>
      </c>
      <c r="I179" s="81"/>
      <c r="J179" s="84"/>
    </row>
    <row r="180" spans="1:10" ht="13.5" thickBot="1" x14ac:dyDescent="0.25">
      <c r="A180" s="80"/>
      <c r="B180" s="81"/>
      <c r="C180" s="48" t="s">
        <v>99</v>
      </c>
      <c r="D180" s="321"/>
      <c r="E180" s="195">
        <f>SUM(E171:E179)</f>
        <v>22367.246316666668</v>
      </c>
      <c r="F180" s="197">
        <f t="shared" ref="F180:H180" si="14">SUM(F171:F179)</f>
        <v>97271.657449999984</v>
      </c>
      <c r="G180" s="195">
        <f t="shared" si="14"/>
        <v>6099.0269999999937</v>
      </c>
      <c r="H180" s="196">
        <f t="shared" si="14"/>
        <v>41610.248000000036</v>
      </c>
      <c r="I180" s="81"/>
      <c r="J180" s="84"/>
    </row>
    <row r="181" spans="1:10" ht="13.5" thickBot="1" x14ac:dyDescent="0.25">
      <c r="A181" s="80"/>
      <c r="B181" s="81"/>
      <c r="C181" s="135"/>
      <c r="D181" s="136"/>
      <c r="E181" s="42"/>
      <c r="F181" s="123"/>
      <c r="G181" s="123"/>
      <c r="H181" s="123"/>
      <c r="I181" s="81"/>
      <c r="J181" s="84"/>
    </row>
    <row r="182" spans="1:10" ht="13.5" thickBot="1" x14ac:dyDescent="0.25">
      <c r="A182" s="80"/>
      <c r="B182" s="81"/>
      <c r="C182" s="243" t="s">
        <v>101</v>
      </c>
      <c r="D182" s="244"/>
      <c r="E182" s="245">
        <f>+E180/SUM(E158:E166)-1</f>
        <v>-0.27128963596487188</v>
      </c>
      <c r="F182" s="245">
        <f>+F180/SUM(F158:F166)-1</f>
        <v>3.4006061606564275E-2</v>
      </c>
      <c r="G182" s="245">
        <f>+G180/SUM(G158:G166)-1</f>
        <v>-0.17946629893717214</v>
      </c>
      <c r="H182" s="246">
        <f>+H180/SUM(H158:H166)-1</f>
        <v>0.42660555853091942</v>
      </c>
      <c r="I182" s="81"/>
      <c r="J182" s="84"/>
    </row>
    <row r="183" spans="1:10" x14ac:dyDescent="0.2">
      <c r="A183" s="80"/>
      <c r="B183" s="81"/>
      <c r="C183" s="135"/>
      <c r="D183" s="136"/>
      <c r="E183" s="286"/>
      <c r="F183" s="123"/>
      <c r="G183" s="123"/>
      <c r="H183" s="123"/>
      <c r="I183" s="81"/>
      <c r="J183" s="84"/>
    </row>
    <row r="184" spans="1:10" x14ac:dyDescent="0.2">
      <c r="A184" s="80"/>
      <c r="B184" s="81"/>
      <c r="C184" s="135"/>
      <c r="D184" s="136"/>
      <c r="E184" s="286"/>
      <c r="F184" s="123"/>
      <c r="G184" s="123"/>
      <c r="H184" s="123"/>
      <c r="I184" s="81"/>
      <c r="J184" s="84"/>
    </row>
    <row r="185" spans="1:10" x14ac:dyDescent="0.2">
      <c r="A185" s="80"/>
      <c r="B185" s="81"/>
      <c r="C185" s="99" t="s">
        <v>18</v>
      </c>
      <c r="D185" s="81"/>
      <c r="E185" s="286"/>
      <c r="F185" s="110"/>
      <c r="G185" s="110"/>
      <c r="H185" s="110"/>
      <c r="I185" s="81"/>
      <c r="J185" s="84"/>
    </row>
    <row r="186" spans="1:10" x14ac:dyDescent="0.2">
      <c r="A186" s="80"/>
      <c r="B186" s="81"/>
      <c r="C186" s="81"/>
      <c r="D186" s="81"/>
      <c r="E186" s="111"/>
      <c r="F186" s="111"/>
      <c r="G186" s="111"/>
      <c r="H186" s="111"/>
      <c r="I186" s="81"/>
      <c r="J186" s="84"/>
    </row>
    <row r="187" spans="1:10" x14ac:dyDescent="0.2">
      <c r="A187" s="80"/>
      <c r="B187" s="81"/>
      <c r="C187" s="81"/>
      <c r="D187" s="81"/>
      <c r="E187" s="83"/>
      <c r="F187" s="81"/>
      <c r="G187" s="81"/>
      <c r="H187" s="81"/>
      <c r="I187" s="81"/>
      <c r="J187" s="84"/>
    </row>
    <row r="188" spans="1:10" x14ac:dyDescent="0.2">
      <c r="A188" s="80"/>
      <c r="B188" s="81"/>
      <c r="C188" s="81"/>
      <c r="D188" s="81"/>
      <c r="E188" s="83"/>
      <c r="F188" s="81"/>
      <c r="G188" s="81"/>
      <c r="H188" s="81"/>
      <c r="I188" s="81"/>
      <c r="J188" s="84"/>
    </row>
    <row r="189" spans="1:10" x14ac:dyDescent="0.2">
      <c r="A189" s="80"/>
      <c r="B189" s="81"/>
      <c r="C189" s="81"/>
      <c r="D189" s="81"/>
      <c r="E189" s="83"/>
      <c r="F189" s="81"/>
      <c r="G189" s="81"/>
      <c r="H189" s="81"/>
      <c r="I189" s="81"/>
      <c r="J189" s="84"/>
    </row>
    <row r="190" spans="1:10" x14ac:dyDescent="0.2">
      <c r="A190" s="80"/>
      <c r="B190" s="81"/>
      <c r="C190" s="81"/>
      <c r="D190" s="81"/>
      <c r="E190" s="83"/>
      <c r="F190" s="81"/>
      <c r="G190" s="81"/>
      <c r="H190" s="81"/>
      <c r="I190" s="81"/>
      <c r="J190" s="84"/>
    </row>
    <row r="191" spans="1:10" x14ac:dyDescent="0.2">
      <c r="A191" s="80"/>
      <c r="B191" s="81"/>
      <c r="C191" s="81"/>
      <c r="D191" s="81"/>
      <c r="E191" s="83"/>
      <c r="F191" s="81"/>
      <c r="G191" s="81"/>
      <c r="H191" s="81"/>
      <c r="I191" s="81"/>
      <c r="J191" s="84"/>
    </row>
    <row r="192" spans="1:10" x14ac:dyDescent="0.2">
      <c r="A192" s="80"/>
      <c r="B192" s="80"/>
      <c r="C192" s="81"/>
      <c r="D192" s="81"/>
      <c r="E192" s="83"/>
      <c r="F192" s="81"/>
      <c r="G192" s="81"/>
      <c r="H192" s="81"/>
      <c r="I192" s="98"/>
      <c r="J192" s="84"/>
    </row>
    <row r="193" spans="1:10" x14ac:dyDescent="0.2">
      <c r="A193" s="80"/>
      <c r="B193" s="80"/>
      <c r="C193" s="81"/>
      <c r="D193" s="81"/>
      <c r="E193" s="83"/>
      <c r="F193" s="81"/>
      <c r="G193" s="81"/>
      <c r="H193" s="81"/>
      <c r="I193" s="98"/>
      <c r="J193" s="84"/>
    </row>
    <row r="194" spans="1:10" x14ac:dyDescent="0.2">
      <c r="A194" s="80"/>
      <c r="B194" s="80"/>
      <c r="C194" s="81"/>
      <c r="D194" s="81"/>
      <c r="E194" s="83"/>
      <c r="F194" s="81"/>
      <c r="G194" s="81"/>
      <c r="H194" s="81"/>
      <c r="I194" s="98"/>
      <c r="J194" s="84"/>
    </row>
    <row r="195" spans="1:10" x14ac:dyDescent="0.2">
      <c r="A195" s="80"/>
      <c r="B195" s="80"/>
      <c r="C195" s="81"/>
      <c r="D195" s="81"/>
      <c r="E195" s="83"/>
      <c r="F195" s="81"/>
      <c r="G195" s="81"/>
      <c r="H195" s="81"/>
      <c r="I195" s="98"/>
      <c r="J195" s="84"/>
    </row>
    <row r="196" spans="1:10" x14ac:dyDescent="0.2">
      <c r="A196" s="80"/>
      <c r="B196" s="80"/>
      <c r="C196" s="81"/>
      <c r="D196" s="81"/>
      <c r="E196" s="83"/>
      <c r="F196" s="81"/>
      <c r="G196" s="81"/>
      <c r="H196" s="81"/>
      <c r="I196" s="98"/>
      <c r="J196" s="84"/>
    </row>
    <row r="197" spans="1:10" x14ac:dyDescent="0.2">
      <c r="A197" s="80"/>
      <c r="B197" s="80"/>
      <c r="C197" s="81"/>
      <c r="D197" s="81"/>
      <c r="E197" s="83"/>
      <c r="F197" s="81"/>
      <c r="G197" s="81"/>
      <c r="H197" s="81"/>
      <c r="I197" s="98"/>
      <c r="J197" s="84"/>
    </row>
    <row r="198" spans="1:10" x14ac:dyDescent="0.2">
      <c r="A198" s="80"/>
      <c r="B198" s="80"/>
      <c r="C198" s="81"/>
      <c r="D198" s="81"/>
      <c r="E198" s="83"/>
      <c r="F198" s="81"/>
      <c r="G198" s="81"/>
      <c r="H198" s="81"/>
      <c r="I198" s="98"/>
      <c r="J198" s="84"/>
    </row>
    <row r="199" spans="1:10" x14ac:dyDescent="0.2">
      <c r="A199" s="80"/>
      <c r="B199" s="81"/>
      <c r="C199" s="81"/>
      <c r="D199" s="81"/>
      <c r="E199" s="83"/>
      <c r="F199" s="81"/>
      <c r="G199" s="81"/>
      <c r="H199" s="81"/>
      <c r="I199" s="81"/>
      <c r="J199" s="84"/>
    </row>
    <row r="200" spans="1:10" x14ac:dyDescent="0.2">
      <c r="A200" s="80"/>
      <c r="B200" s="80"/>
      <c r="C200" s="81"/>
      <c r="D200" s="81"/>
      <c r="E200" s="83"/>
      <c r="F200" s="81"/>
      <c r="G200" s="81"/>
      <c r="H200" s="81"/>
      <c r="I200" s="80"/>
      <c r="J200" s="80"/>
    </row>
    <row r="201" spans="1:10" x14ac:dyDescent="0.2">
      <c r="A201" s="80"/>
      <c r="B201" s="80"/>
      <c r="C201" s="81"/>
      <c r="D201" s="81"/>
      <c r="E201" s="83"/>
      <c r="F201" s="81"/>
      <c r="G201" s="81"/>
      <c r="H201" s="81"/>
      <c r="I201" s="80"/>
    </row>
    <row r="202" spans="1:10" x14ac:dyDescent="0.2">
      <c r="C202" s="81"/>
      <c r="D202" s="81"/>
      <c r="E202" s="83"/>
      <c r="F202" s="81"/>
      <c r="G202" s="81"/>
      <c r="H202" s="81"/>
    </row>
    <row r="203" spans="1:10" hidden="1" x14ac:dyDescent="0.2">
      <c r="C203" s="80"/>
      <c r="D203" s="80"/>
      <c r="E203" s="80"/>
      <c r="F203" s="80"/>
      <c r="G203" s="80"/>
      <c r="H203" s="80"/>
    </row>
    <row r="204" spans="1:10" hidden="1" x14ac:dyDescent="0.2">
      <c r="C204" s="80"/>
      <c r="D204" s="80"/>
      <c r="E204" s="80"/>
      <c r="F204" s="80"/>
      <c r="G204" s="80"/>
      <c r="H204" s="80"/>
    </row>
    <row r="205" spans="1:10" hidden="1" x14ac:dyDescent="0.2"/>
    <row r="206" spans="1:10" hidden="1" x14ac:dyDescent="0.2"/>
    <row r="207" spans="1:10" hidden="1" x14ac:dyDescent="0.2"/>
    <row r="208" spans="1:10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</sheetData>
  <mergeCells count="22">
    <mergeCell ref="C26:D26"/>
    <mergeCell ref="C25:D25"/>
    <mergeCell ref="C24:D24"/>
    <mergeCell ref="C20:D20"/>
    <mergeCell ref="C19:D19"/>
    <mergeCell ref="C18:D18"/>
    <mergeCell ref="C23:D23"/>
    <mergeCell ref="C17:D17"/>
    <mergeCell ref="C22:D22"/>
    <mergeCell ref="C21:D2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6:D16"/>
    <mergeCell ref="C14:D14"/>
    <mergeCell ref="C15:D15"/>
  </mergeCells>
  <phoneticPr fontId="0" type="noConversion"/>
  <hyperlinks>
    <hyperlink ref="C4" location="Indice!A1" display="&lt;&lt; VOLVER"/>
    <hyperlink ref="C185" location="Indice!A1" display="&lt;&lt; VOLVER"/>
  </hyperlinks>
  <pageMargins left="0.75" right="0.75" top="1" bottom="1" header="0" footer="0"/>
  <pageSetup paperSize="9" scale="59" orientation="portrait" r:id="rId1"/>
  <headerFooter alignWithMargins="0"/>
  <colBreaks count="1" manualBreakCount="1">
    <brk id="10" max="1048575" man="1"/>
  </colBreaks>
  <ignoredErrors>
    <ignoredError sqref="E16:H22 E40:H40 E53:H53 E66:H66 E79:H79 E92:H92 E105:H105 F181:H181 E118:H118 E131:H131 E23:H23 E24:H24 E144:H144 E157:H157 E25:H25 E170:H170 E26:H26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showGridLines="0" zoomScale="99" zoomScaleNormal="99" workbookViewId="0">
      <pane xSplit="3" ySplit="6" topLeftCell="D93" activePane="bottomRight" state="frozen"/>
      <selection pane="topRight" activeCell="D1" sqref="D1"/>
      <selection pane="bottomLeft" activeCell="A7" sqref="A7"/>
      <selection pane="bottomRight" activeCell="Q103" sqref="Q103:Q111"/>
    </sheetView>
  </sheetViews>
  <sheetFormatPr baseColWidth="10" defaultColWidth="0" defaultRowHeight="12.75" zeroHeight="1" x14ac:dyDescent="0.2"/>
  <cols>
    <col min="1" max="1" width="19" customWidth="1"/>
    <col min="2" max="2" width="17.140625" customWidth="1"/>
    <col min="3" max="19" width="11.5703125" customWidth="1"/>
    <col min="20" max="16384" width="11.5703125" hidden="1"/>
  </cols>
  <sheetData>
    <row r="1" spans="2:17" x14ac:dyDescent="0.2"/>
    <row r="2" spans="2:17" x14ac:dyDescent="0.2"/>
    <row r="3" spans="2:17" ht="15" x14ac:dyDescent="0.25">
      <c r="B3" s="59" t="s">
        <v>86</v>
      </c>
      <c r="C3" s="37"/>
      <c r="D3" s="1"/>
      <c r="E3" s="38"/>
      <c r="F3" s="1"/>
    </row>
    <row r="4" spans="2:17" ht="15" x14ac:dyDescent="0.25">
      <c r="B4" s="59" t="s">
        <v>84</v>
      </c>
      <c r="C4" s="37"/>
      <c r="D4" s="1"/>
      <c r="E4" s="38"/>
      <c r="F4" s="1"/>
    </row>
    <row r="5" spans="2:17" ht="13.5" thickBot="1" x14ac:dyDescent="0.25"/>
    <row r="6" spans="2:17" ht="26.25" thickBot="1" x14ac:dyDescent="0.25">
      <c r="B6" s="311" t="s">
        <v>0</v>
      </c>
      <c r="C6" s="312" t="s">
        <v>1</v>
      </c>
      <c r="D6" s="300" t="s">
        <v>72</v>
      </c>
      <c r="E6" s="300" t="s">
        <v>74</v>
      </c>
      <c r="F6" s="300" t="s">
        <v>75</v>
      </c>
      <c r="G6" s="300" t="s">
        <v>76</v>
      </c>
      <c r="H6" s="300" t="s">
        <v>70</v>
      </c>
      <c r="I6" s="300" t="s">
        <v>77</v>
      </c>
      <c r="J6" s="300" t="s">
        <v>78</v>
      </c>
      <c r="K6" s="300" t="s">
        <v>79</v>
      </c>
      <c r="L6" s="300" t="s">
        <v>71</v>
      </c>
      <c r="M6" s="300" t="s">
        <v>80</v>
      </c>
      <c r="N6" s="300" t="s">
        <v>98</v>
      </c>
      <c r="O6" s="300" t="s">
        <v>81</v>
      </c>
      <c r="P6" s="301" t="s">
        <v>82</v>
      </c>
    </row>
    <row r="7" spans="2:17" x14ac:dyDescent="0.2">
      <c r="B7" s="302">
        <v>2013</v>
      </c>
      <c r="C7" s="303" t="s">
        <v>2</v>
      </c>
      <c r="D7" s="152">
        <v>2485.3163166666686</v>
      </c>
      <c r="E7" s="153">
        <v>1703.1219333333331</v>
      </c>
      <c r="F7" s="153">
        <v>4142.0395166666649</v>
      </c>
      <c r="G7" s="153">
        <v>6.7013666666666669</v>
      </c>
      <c r="H7" s="153">
        <v>3.3833333333333332E-3</v>
      </c>
      <c r="I7" s="153"/>
      <c r="J7" s="153"/>
      <c r="K7" s="153">
        <v>81.457583333333332</v>
      </c>
      <c r="L7" s="153">
        <v>0.19738333333333336</v>
      </c>
      <c r="M7" s="153"/>
      <c r="N7" s="153"/>
      <c r="O7" s="153">
        <v>166.25131666666661</v>
      </c>
      <c r="P7" s="313">
        <f t="shared" ref="P7:P39" si="0">SUM(D7:O7)</f>
        <v>8585.0887999999995</v>
      </c>
      <c r="Q7" s="161"/>
    </row>
    <row r="8" spans="2:17" x14ac:dyDescent="0.2">
      <c r="B8" s="304"/>
      <c r="C8" s="305" t="s">
        <v>3</v>
      </c>
      <c r="D8" s="154">
        <v>2267.9246999999996</v>
      </c>
      <c r="E8" s="155">
        <v>1503.9854666666663</v>
      </c>
      <c r="F8" s="155">
        <v>4222.8905666666669</v>
      </c>
      <c r="G8" s="155">
        <v>6.5498666666666665</v>
      </c>
      <c r="H8" s="155">
        <v>7.4000000000000003E-3</v>
      </c>
      <c r="I8" s="155"/>
      <c r="J8" s="155"/>
      <c r="K8" s="155">
        <v>52.010900000000007</v>
      </c>
      <c r="L8" s="155">
        <v>0.46914999999999996</v>
      </c>
      <c r="M8" s="155"/>
      <c r="N8" s="155"/>
      <c r="O8" s="155">
        <v>79.938133333333326</v>
      </c>
      <c r="P8" s="313">
        <f t="shared" si="0"/>
        <v>8133.7761833333325</v>
      </c>
      <c r="Q8" s="161"/>
    </row>
    <row r="9" spans="2:17" x14ac:dyDescent="0.2">
      <c r="B9" s="304"/>
      <c r="C9" s="305" t="s">
        <v>4</v>
      </c>
      <c r="D9" s="154">
        <v>2364.9933666666657</v>
      </c>
      <c r="E9" s="155">
        <v>1721.2927500000003</v>
      </c>
      <c r="F9" s="155">
        <v>5343.1728166666671</v>
      </c>
      <c r="G9" s="155">
        <v>6.3791499999999992</v>
      </c>
      <c r="H9" s="155">
        <v>1.15E-3</v>
      </c>
      <c r="I9" s="155"/>
      <c r="J9" s="155"/>
      <c r="K9" s="155">
        <v>52.33741666666667</v>
      </c>
      <c r="L9" s="155">
        <v>0.80623333333333336</v>
      </c>
      <c r="M9" s="155"/>
      <c r="N9" s="155"/>
      <c r="O9" s="155">
        <v>26.85768333333332</v>
      </c>
      <c r="P9" s="313">
        <f t="shared" si="0"/>
        <v>9515.8405666666677</v>
      </c>
      <c r="Q9" s="161"/>
    </row>
    <row r="10" spans="2:17" x14ac:dyDescent="0.2">
      <c r="B10" s="306"/>
      <c r="C10" s="305" t="s">
        <v>5</v>
      </c>
      <c r="D10" s="154">
        <v>3032.0410000000002</v>
      </c>
      <c r="E10" s="155">
        <v>1964.272483333333</v>
      </c>
      <c r="F10" s="155">
        <v>4134.4516833333337</v>
      </c>
      <c r="G10" s="155">
        <v>6.4542166666666665</v>
      </c>
      <c r="H10" s="155">
        <v>1.1666666666666668E-3</v>
      </c>
      <c r="I10" s="155"/>
      <c r="J10" s="155"/>
      <c r="K10" s="155">
        <v>26.09471666666667</v>
      </c>
      <c r="L10" s="155">
        <v>0.62575000000000003</v>
      </c>
      <c r="M10" s="155"/>
      <c r="N10" s="155"/>
      <c r="O10" s="155">
        <v>19.547783333333328</v>
      </c>
      <c r="P10" s="313">
        <f t="shared" si="0"/>
        <v>9183.488800000001</v>
      </c>
      <c r="Q10" s="161"/>
    </row>
    <row r="11" spans="2:17" x14ac:dyDescent="0.2">
      <c r="B11" s="304"/>
      <c r="C11" s="305" t="s">
        <v>6</v>
      </c>
      <c r="D11" s="154">
        <v>2435.714716666665</v>
      </c>
      <c r="E11" s="155">
        <v>1937.6785999999997</v>
      </c>
      <c r="F11" s="155">
        <v>3594.8651333333314</v>
      </c>
      <c r="G11" s="155">
        <v>6.9812666666666665</v>
      </c>
      <c r="H11" s="155">
        <v>1.2466666666666669E-2</v>
      </c>
      <c r="I11" s="155"/>
      <c r="J11" s="155"/>
      <c r="K11" s="155">
        <v>34.389433333333329</v>
      </c>
      <c r="L11" s="155">
        <v>0.40008333333333335</v>
      </c>
      <c r="M11" s="155"/>
      <c r="N11" s="155"/>
      <c r="O11" s="155">
        <v>23.382616666666667</v>
      </c>
      <c r="P11" s="313">
        <f t="shared" si="0"/>
        <v>8033.4243166666629</v>
      </c>
      <c r="Q11" s="161"/>
    </row>
    <row r="12" spans="2:17" x14ac:dyDescent="0.2">
      <c r="B12" s="304"/>
      <c r="C12" s="305" t="s">
        <v>7</v>
      </c>
      <c r="D12" s="154">
        <v>2306.9669166666658</v>
      </c>
      <c r="E12" s="155">
        <v>1686.4848999999999</v>
      </c>
      <c r="F12" s="155">
        <v>3379.4601166666671</v>
      </c>
      <c r="G12" s="155">
        <v>6.8784666666666663</v>
      </c>
      <c r="H12" s="155">
        <v>7.1666666666666667E-4</v>
      </c>
      <c r="I12" s="155"/>
      <c r="J12" s="155"/>
      <c r="K12" s="155">
        <v>37.450516666666672</v>
      </c>
      <c r="L12" s="155">
        <v>0.63126666666666664</v>
      </c>
      <c r="M12" s="155"/>
      <c r="N12" s="155"/>
      <c r="O12" s="155">
        <v>58.333449999999999</v>
      </c>
      <c r="P12" s="313">
        <f t="shared" si="0"/>
        <v>7476.2063499999995</v>
      </c>
      <c r="Q12" s="161"/>
    </row>
    <row r="13" spans="2:17" x14ac:dyDescent="0.2">
      <c r="B13" s="304"/>
      <c r="C13" s="305" t="s">
        <v>8</v>
      </c>
      <c r="D13" s="154">
        <v>2268.3631833333338</v>
      </c>
      <c r="E13" s="155">
        <v>1662.4941499999993</v>
      </c>
      <c r="F13" s="155">
        <v>3280.8279000000011</v>
      </c>
      <c r="G13" s="155">
        <v>8.7939999999999987</v>
      </c>
      <c r="H13" s="155">
        <v>1.3833333333333332E-3</v>
      </c>
      <c r="I13" s="155">
        <v>2.8583333333333336E-2</v>
      </c>
      <c r="J13" s="155"/>
      <c r="K13" s="155">
        <v>17.104866666666666</v>
      </c>
      <c r="L13" s="155">
        <v>0.40246666666666669</v>
      </c>
      <c r="M13" s="155"/>
      <c r="N13" s="155"/>
      <c r="O13" s="155">
        <v>53.564366666666665</v>
      </c>
      <c r="P13" s="313">
        <f t="shared" si="0"/>
        <v>7291.5809000000008</v>
      </c>
      <c r="Q13" s="161"/>
    </row>
    <row r="14" spans="2:17" x14ac:dyDescent="0.2">
      <c r="B14" s="304"/>
      <c r="C14" s="305" t="s">
        <v>9</v>
      </c>
      <c r="D14" s="154">
        <v>2232.1356500000006</v>
      </c>
      <c r="E14" s="155">
        <v>1591.3596833333338</v>
      </c>
      <c r="F14" s="155">
        <v>3222.8872166666674</v>
      </c>
      <c r="G14" s="155">
        <v>9.7379999999999995</v>
      </c>
      <c r="H14" s="155">
        <v>7.5166666666666663E-3</v>
      </c>
      <c r="I14" s="155">
        <v>6.2016666666666664E-2</v>
      </c>
      <c r="J14" s="155"/>
      <c r="K14" s="155">
        <v>38.45624999999999</v>
      </c>
      <c r="L14" s="155">
        <v>0.33216666666666672</v>
      </c>
      <c r="M14" s="155"/>
      <c r="N14" s="155"/>
      <c r="O14" s="155">
        <v>18.131683333333335</v>
      </c>
      <c r="P14" s="313">
        <f t="shared" si="0"/>
        <v>7113.110183333336</v>
      </c>
      <c r="Q14" s="161"/>
    </row>
    <row r="15" spans="2:17" x14ac:dyDescent="0.2">
      <c r="B15" s="304"/>
      <c r="C15" s="305" t="s">
        <v>10</v>
      </c>
      <c r="D15" s="154">
        <v>2055.8033333333328</v>
      </c>
      <c r="E15" s="155">
        <v>1473.7332499999995</v>
      </c>
      <c r="F15" s="155">
        <v>3232.9986500000005</v>
      </c>
      <c r="G15" s="155">
        <v>9.3109999999999999</v>
      </c>
      <c r="H15" s="155">
        <v>6.3333333333333332E-3</v>
      </c>
      <c r="I15" s="155">
        <v>0.63978333333333337</v>
      </c>
      <c r="J15" s="155"/>
      <c r="K15" s="155">
        <v>10.440099999999999</v>
      </c>
      <c r="L15" s="155">
        <v>0.52901666666666669</v>
      </c>
      <c r="M15" s="155"/>
      <c r="N15" s="155"/>
      <c r="O15" s="155">
        <v>38.589649999999992</v>
      </c>
      <c r="P15" s="313">
        <f t="shared" si="0"/>
        <v>6822.0511166666656</v>
      </c>
      <c r="Q15" s="161"/>
    </row>
    <row r="16" spans="2:17" x14ac:dyDescent="0.2">
      <c r="B16" s="304"/>
      <c r="C16" s="305" t="s">
        <v>11</v>
      </c>
      <c r="D16" s="154">
        <v>2155.9423833333326</v>
      </c>
      <c r="E16" s="155">
        <v>1616.6470500000003</v>
      </c>
      <c r="F16" s="155">
        <v>3362.8977000000014</v>
      </c>
      <c r="G16" s="155">
        <v>10.882</v>
      </c>
      <c r="H16" s="155">
        <v>1.0116666666666664E-2</v>
      </c>
      <c r="I16" s="155">
        <v>2.8393333333333328</v>
      </c>
      <c r="J16" s="155"/>
      <c r="K16" s="155">
        <v>8.8771166666666659</v>
      </c>
      <c r="L16" s="155">
        <v>0.70266666666666666</v>
      </c>
      <c r="M16" s="155"/>
      <c r="N16" s="155"/>
      <c r="O16" s="155">
        <v>48.719133333333332</v>
      </c>
      <c r="P16" s="313">
        <f t="shared" si="0"/>
        <v>7207.5174999999999</v>
      </c>
      <c r="Q16" s="161"/>
    </row>
    <row r="17" spans="2:17" x14ac:dyDescent="0.2">
      <c r="B17" s="304"/>
      <c r="C17" s="305" t="s">
        <v>12</v>
      </c>
      <c r="D17" s="154">
        <v>2259.4464666666668</v>
      </c>
      <c r="E17" s="155">
        <v>1704.9634666666661</v>
      </c>
      <c r="F17" s="155">
        <v>3304.3996500000003</v>
      </c>
      <c r="G17" s="155">
        <v>10.531000000000001</v>
      </c>
      <c r="H17" s="155">
        <v>1.3283333333333334E-2</v>
      </c>
      <c r="I17" s="155">
        <v>3.9069166666666661</v>
      </c>
      <c r="J17" s="155"/>
      <c r="K17" s="155">
        <v>8.7630499999999998</v>
      </c>
      <c r="L17" s="155">
        <v>1.1907000000000001</v>
      </c>
      <c r="M17" s="155"/>
      <c r="N17" s="155"/>
      <c r="O17" s="155">
        <v>66.321816666666678</v>
      </c>
      <c r="P17" s="313">
        <f t="shared" si="0"/>
        <v>7359.5363500000003</v>
      </c>
      <c r="Q17" s="161"/>
    </row>
    <row r="18" spans="2:17" ht="13.5" thickBot="1" x14ac:dyDescent="0.25">
      <c r="B18" s="304"/>
      <c r="C18" s="305" t="s">
        <v>13</v>
      </c>
      <c r="D18" s="156">
        <v>2655.1739333333348</v>
      </c>
      <c r="E18" s="157">
        <v>1824.0842000000005</v>
      </c>
      <c r="F18" s="157">
        <v>3537.9664833333341</v>
      </c>
      <c r="G18" s="157">
        <v>12.786</v>
      </c>
      <c r="H18" s="157">
        <v>2.0233333333333336E-2</v>
      </c>
      <c r="I18" s="157">
        <v>14.721500000000001</v>
      </c>
      <c r="J18" s="157"/>
      <c r="K18" s="157">
        <v>10.566633333333334</v>
      </c>
      <c r="L18" s="157">
        <v>1.0555666666666668</v>
      </c>
      <c r="M18" s="157"/>
      <c r="N18" s="157"/>
      <c r="O18" s="157">
        <v>143.18745000000004</v>
      </c>
      <c r="P18" s="314">
        <f t="shared" si="0"/>
        <v>8199.5620000000035</v>
      </c>
      <c r="Q18" s="161"/>
    </row>
    <row r="19" spans="2:17" x14ac:dyDescent="0.2">
      <c r="B19" s="302">
        <v>2014</v>
      </c>
      <c r="C19" s="303" t="s">
        <v>2</v>
      </c>
      <c r="D19" s="152">
        <v>2562.293216666666</v>
      </c>
      <c r="E19" s="153">
        <v>1703.7679333333331</v>
      </c>
      <c r="F19" s="153">
        <v>3383.8924166666661</v>
      </c>
      <c r="G19" s="153">
        <v>11.687999999999999</v>
      </c>
      <c r="H19" s="153">
        <v>1.1583333333333333E-2</v>
      </c>
      <c r="I19" s="153">
        <v>24.656350000000003</v>
      </c>
      <c r="J19" s="153"/>
      <c r="K19" s="153">
        <v>9.2650000000000006</v>
      </c>
      <c r="L19" s="153">
        <v>1.0387166666666667</v>
      </c>
      <c r="M19" s="153"/>
      <c r="N19" s="153"/>
      <c r="O19" s="153">
        <v>233.63358333333335</v>
      </c>
      <c r="P19" s="315">
        <f t="shared" si="0"/>
        <v>7930.246799999999</v>
      </c>
      <c r="Q19" s="161"/>
    </row>
    <row r="20" spans="2:17" x14ac:dyDescent="0.2">
      <c r="B20" s="304"/>
      <c r="C20" s="305" t="s">
        <v>3</v>
      </c>
      <c r="D20" s="154">
        <v>2386.6475499999997</v>
      </c>
      <c r="E20" s="155">
        <v>1411.1359333333332</v>
      </c>
      <c r="F20" s="155">
        <v>3014.5716499999994</v>
      </c>
      <c r="G20" s="155">
        <v>10.321999999999999</v>
      </c>
      <c r="H20" s="155">
        <v>1.1083333333333334E-2</v>
      </c>
      <c r="I20" s="155">
        <v>33.659316666666669</v>
      </c>
      <c r="J20" s="155"/>
      <c r="K20" s="155">
        <v>8.938483333333334</v>
      </c>
      <c r="L20" s="155">
        <v>1.0988500000000001</v>
      </c>
      <c r="M20" s="155"/>
      <c r="N20" s="155"/>
      <c r="O20" s="155">
        <v>133.47163333333339</v>
      </c>
      <c r="P20" s="313">
        <f t="shared" si="0"/>
        <v>6999.8565000000008</v>
      </c>
      <c r="Q20" s="161"/>
    </row>
    <row r="21" spans="2:17" x14ac:dyDescent="0.2">
      <c r="B21" s="304"/>
      <c r="C21" s="305" t="s">
        <v>4</v>
      </c>
      <c r="D21" s="154">
        <v>2689.8022166666674</v>
      </c>
      <c r="E21" s="155">
        <v>1715.0700166666663</v>
      </c>
      <c r="F21" s="155">
        <v>3269.7317333333335</v>
      </c>
      <c r="G21" s="155">
        <v>12.212</v>
      </c>
      <c r="H21" s="155">
        <v>3.9649999999999998E-2</v>
      </c>
      <c r="I21" s="155">
        <v>44.533583333333318</v>
      </c>
      <c r="J21" s="155"/>
      <c r="K21" s="155">
        <v>10.827233333333332</v>
      </c>
      <c r="L21" s="155">
        <v>0.82596666666666674</v>
      </c>
      <c r="M21" s="155"/>
      <c r="N21" s="155"/>
      <c r="O21" s="155">
        <v>85.486283333333319</v>
      </c>
      <c r="P21" s="313">
        <f t="shared" si="0"/>
        <v>7828.5286833333339</v>
      </c>
      <c r="Q21" s="161"/>
    </row>
    <row r="22" spans="2:17" x14ac:dyDescent="0.2">
      <c r="B22" s="304"/>
      <c r="C22" s="305" t="s">
        <v>5</v>
      </c>
      <c r="D22" s="154">
        <v>2635.5362</v>
      </c>
      <c r="E22" s="155">
        <v>1524.9454833333325</v>
      </c>
      <c r="F22" s="155">
        <v>3071.3528833333312</v>
      </c>
      <c r="G22" s="155">
        <v>10.14</v>
      </c>
      <c r="H22" s="155">
        <v>4.5600000000000002E-2</v>
      </c>
      <c r="I22" s="155">
        <v>31.257233333333339</v>
      </c>
      <c r="J22" s="155"/>
      <c r="K22" s="155">
        <v>10.235699999999998</v>
      </c>
      <c r="L22" s="155">
        <v>1.1670666666666667</v>
      </c>
      <c r="M22" s="155"/>
      <c r="N22" s="155"/>
      <c r="O22" s="155">
        <v>92.709950000000006</v>
      </c>
      <c r="P22" s="313">
        <f t="shared" si="0"/>
        <v>7377.3901166666656</v>
      </c>
      <c r="Q22" s="161"/>
    </row>
    <row r="23" spans="2:17" x14ac:dyDescent="0.2">
      <c r="B23" s="304"/>
      <c r="C23" s="305" t="s">
        <v>6</v>
      </c>
      <c r="D23" s="154">
        <v>2673.4920833333331</v>
      </c>
      <c r="E23" s="155">
        <v>1578.9692666666665</v>
      </c>
      <c r="F23" s="155">
        <v>3220.581699999997</v>
      </c>
      <c r="G23" s="155">
        <v>12.154</v>
      </c>
      <c r="H23" s="155">
        <v>5.4716666666666663E-2</v>
      </c>
      <c r="I23" s="155">
        <v>35.141633333333331</v>
      </c>
      <c r="J23" s="155"/>
      <c r="K23" s="155">
        <v>22.912383333333331</v>
      </c>
      <c r="L23" s="155">
        <v>0.93183333333333329</v>
      </c>
      <c r="M23" s="155"/>
      <c r="N23" s="155"/>
      <c r="O23" s="155">
        <v>84.269383333333323</v>
      </c>
      <c r="P23" s="313">
        <f t="shared" si="0"/>
        <v>7628.5069999999969</v>
      </c>
      <c r="Q23" s="161"/>
    </row>
    <row r="24" spans="2:17" x14ac:dyDescent="0.2">
      <c r="B24" s="304"/>
      <c r="C24" s="305" t="s">
        <v>7</v>
      </c>
      <c r="D24" s="154">
        <v>2425.3950166666673</v>
      </c>
      <c r="E24" s="155">
        <v>1469.780216666667</v>
      </c>
      <c r="F24" s="155">
        <v>2931.7574166666682</v>
      </c>
      <c r="G24" s="155">
        <v>12.047000000000001</v>
      </c>
      <c r="H24" s="155">
        <v>5.0866666666666664E-2</v>
      </c>
      <c r="I24" s="155">
        <v>59.343016666666657</v>
      </c>
      <c r="J24" s="155"/>
      <c r="K24" s="155">
        <v>29.234116666666665</v>
      </c>
      <c r="L24" s="155">
        <v>1.3535666666666666</v>
      </c>
      <c r="M24" s="155"/>
      <c r="N24" s="155"/>
      <c r="O24" s="155">
        <v>80.969649999999987</v>
      </c>
      <c r="P24" s="313">
        <f t="shared" si="0"/>
        <v>7009.9308666666684</v>
      </c>
      <c r="Q24" s="161"/>
    </row>
    <row r="25" spans="2:17" x14ac:dyDescent="0.2">
      <c r="B25" s="304"/>
      <c r="C25" s="305" t="s">
        <v>8</v>
      </c>
      <c r="D25" s="154">
        <v>2506.7042333333334</v>
      </c>
      <c r="E25" s="155">
        <v>1494.4983333333332</v>
      </c>
      <c r="F25" s="155">
        <v>2961.2070166666676</v>
      </c>
      <c r="G25" s="155">
        <v>11.134</v>
      </c>
      <c r="H25" s="155">
        <v>3.6633333333333337E-2</v>
      </c>
      <c r="I25" s="155">
        <v>44.555333333333337</v>
      </c>
      <c r="J25" s="155"/>
      <c r="K25" s="155">
        <v>22.717099999999995</v>
      </c>
      <c r="L25" s="155">
        <v>0.93803333333333339</v>
      </c>
      <c r="M25" s="155"/>
      <c r="N25" s="155"/>
      <c r="O25" s="155">
        <v>64.160450000000012</v>
      </c>
      <c r="P25" s="313">
        <f t="shared" si="0"/>
        <v>7105.9511333333339</v>
      </c>
      <c r="Q25" s="161"/>
    </row>
    <row r="26" spans="2:17" x14ac:dyDescent="0.2">
      <c r="B26" s="304"/>
      <c r="C26" s="305" t="s">
        <v>9</v>
      </c>
      <c r="D26" s="154">
        <v>2384.6163666666666</v>
      </c>
      <c r="E26" s="155">
        <v>1562.3094833333334</v>
      </c>
      <c r="F26" s="155">
        <v>2994.2705000000001</v>
      </c>
      <c r="G26" s="155">
        <v>11.816133333333333</v>
      </c>
      <c r="H26" s="155">
        <v>9.4666666666666666E-3</v>
      </c>
      <c r="I26" s="155">
        <v>26.76336666666667</v>
      </c>
      <c r="J26" s="155"/>
      <c r="K26" s="155">
        <v>17.55875</v>
      </c>
      <c r="L26" s="155">
        <v>1.1324000000000001</v>
      </c>
      <c r="M26" s="155"/>
      <c r="N26" s="155"/>
      <c r="O26" s="155">
        <v>74.894466666666673</v>
      </c>
      <c r="P26" s="313">
        <f t="shared" si="0"/>
        <v>7073.3709333333345</v>
      </c>
      <c r="Q26" s="161"/>
    </row>
    <row r="27" spans="2:17" x14ac:dyDescent="0.2">
      <c r="B27" s="304"/>
      <c r="C27" s="305" t="s">
        <v>10</v>
      </c>
      <c r="D27" s="154">
        <v>2333.9461499999993</v>
      </c>
      <c r="E27" s="155">
        <v>1374.8869166666664</v>
      </c>
      <c r="F27" s="155">
        <v>2878.0377333333336</v>
      </c>
      <c r="G27" s="155">
        <v>11.000116666666667</v>
      </c>
      <c r="H27" s="155">
        <v>1.7633333333333334E-2</v>
      </c>
      <c r="I27" s="155">
        <v>30.73085</v>
      </c>
      <c r="J27" s="155"/>
      <c r="K27" s="155">
        <v>15.226866666666666</v>
      </c>
      <c r="L27" s="155">
        <v>1.9345000000000001</v>
      </c>
      <c r="M27" s="155"/>
      <c r="N27" s="155"/>
      <c r="O27" s="155">
        <v>233.04495</v>
      </c>
      <c r="P27" s="313">
        <f t="shared" si="0"/>
        <v>6878.8257166666663</v>
      </c>
      <c r="Q27" s="161"/>
    </row>
    <row r="28" spans="2:17" x14ac:dyDescent="0.2">
      <c r="B28" s="304"/>
      <c r="C28" s="305" t="s">
        <v>11</v>
      </c>
      <c r="D28" s="154">
        <v>2466.4020499999997</v>
      </c>
      <c r="E28" s="155">
        <v>1482.1110666666677</v>
      </c>
      <c r="F28" s="155">
        <v>2939.9433999999997</v>
      </c>
      <c r="G28" s="155">
        <v>12.513016666666665</v>
      </c>
      <c r="H28" s="155"/>
      <c r="I28" s="155">
        <v>37.294266666666665</v>
      </c>
      <c r="J28" s="155"/>
      <c r="K28" s="155">
        <v>15.62745</v>
      </c>
      <c r="L28" s="155">
        <v>2.2780666666666667</v>
      </c>
      <c r="M28" s="155"/>
      <c r="N28" s="155"/>
      <c r="O28" s="155">
        <v>36.916433333333337</v>
      </c>
      <c r="P28" s="313">
        <f t="shared" si="0"/>
        <v>6993.0857500000011</v>
      </c>
      <c r="Q28" s="161"/>
    </row>
    <row r="29" spans="2:17" x14ac:dyDescent="0.2">
      <c r="B29" s="304"/>
      <c r="C29" s="305" t="s">
        <v>12</v>
      </c>
      <c r="D29" s="154">
        <v>2363.2505499999997</v>
      </c>
      <c r="E29" s="155">
        <v>1408.835600000001</v>
      </c>
      <c r="F29" s="155">
        <v>2789.3727333333309</v>
      </c>
      <c r="G29" s="155">
        <v>13.33325</v>
      </c>
      <c r="H29" s="155"/>
      <c r="I29" s="155">
        <v>44.830716666666653</v>
      </c>
      <c r="J29" s="155"/>
      <c r="K29" s="155">
        <v>18.368099999999998</v>
      </c>
      <c r="L29" s="155">
        <v>1.5365500000000001</v>
      </c>
      <c r="M29" s="155"/>
      <c r="N29" s="155"/>
      <c r="O29" s="155">
        <v>41.269000000000013</v>
      </c>
      <c r="P29" s="313">
        <f t="shared" si="0"/>
        <v>6680.7964999999976</v>
      </c>
      <c r="Q29" s="161"/>
    </row>
    <row r="30" spans="2:17" ht="13.5" thickBot="1" x14ac:dyDescent="0.25">
      <c r="B30" s="304"/>
      <c r="C30" s="305" t="s">
        <v>13</v>
      </c>
      <c r="D30" s="156">
        <v>2673.6726166666667</v>
      </c>
      <c r="E30" s="157">
        <v>1518.3760999999997</v>
      </c>
      <c r="F30" s="157">
        <v>2971.0406500000004</v>
      </c>
      <c r="G30" s="157">
        <v>17.087016666666667</v>
      </c>
      <c r="H30" s="157"/>
      <c r="I30" s="157">
        <v>35.638466666666659</v>
      </c>
      <c r="J30" s="157"/>
      <c r="K30" s="157">
        <v>20.155499999999996</v>
      </c>
      <c r="L30" s="157">
        <v>1.4805166666666667</v>
      </c>
      <c r="M30" s="157"/>
      <c r="N30" s="157"/>
      <c r="O30" s="157">
        <v>7.8575999999999997</v>
      </c>
      <c r="P30" s="314">
        <f t="shared" si="0"/>
        <v>7245.3084666666664</v>
      </c>
      <c r="Q30" s="161"/>
    </row>
    <row r="31" spans="2:17" x14ac:dyDescent="0.2">
      <c r="B31" s="302">
        <v>2015</v>
      </c>
      <c r="C31" s="307" t="s">
        <v>2</v>
      </c>
      <c r="D31" s="152">
        <v>2722.3656499999997</v>
      </c>
      <c r="E31" s="153">
        <v>1546.7615499999993</v>
      </c>
      <c r="F31" s="153">
        <v>2932.6487666666685</v>
      </c>
      <c r="G31" s="153">
        <v>13.983516666666667</v>
      </c>
      <c r="H31" s="153"/>
      <c r="I31" s="153">
        <v>14.061633333333335</v>
      </c>
      <c r="J31" s="153"/>
      <c r="K31" s="153">
        <v>17.345266666666667</v>
      </c>
      <c r="L31" s="153">
        <v>1.7962833333333335</v>
      </c>
      <c r="M31" s="153"/>
      <c r="N31" s="153"/>
      <c r="O31" s="153">
        <v>12.805583333333335</v>
      </c>
      <c r="P31" s="315">
        <f t="shared" si="0"/>
        <v>7261.768250000001</v>
      </c>
      <c r="Q31" s="161"/>
    </row>
    <row r="32" spans="2:17" x14ac:dyDescent="0.2">
      <c r="B32" s="304"/>
      <c r="C32" s="308" t="s">
        <v>3</v>
      </c>
      <c r="D32" s="154">
        <v>2595.7058999999995</v>
      </c>
      <c r="E32" s="155">
        <v>1477.6932833333335</v>
      </c>
      <c r="F32" s="155">
        <v>2711.153766666665</v>
      </c>
      <c r="G32" s="155">
        <v>12.594516666666665</v>
      </c>
      <c r="H32" s="155"/>
      <c r="I32" s="155">
        <v>10.43805</v>
      </c>
      <c r="J32" s="155"/>
      <c r="K32" s="155">
        <v>13.216633333333334</v>
      </c>
      <c r="L32" s="155">
        <v>1.1731</v>
      </c>
      <c r="M32" s="155"/>
      <c r="N32" s="155"/>
      <c r="O32" s="155">
        <v>12.515683333333335</v>
      </c>
      <c r="P32" s="313">
        <f t="shared" si="0"/>
        <v>6834.4909333333308</v>
      </c>
      <c r="Q32" s="161"/>
    </row>
    <row r="33" spans="2:17" x14ac:dyDescent="0.2">
      <c r="B33" s="304"/>
      <c r="C33" s="308" t="s">
        <v>4</v>
      </c>
      <c r="D33" s="154">
        <v>2523.0009166666682</v>
      </c>
      <c r="E33" s="155">
        <v>1856.758166666667</v>
      </c>
      <c r="F33" s="155">
        <v>3015.8445666666667</v>
      </c>
      <c r="G33" s="155">
        <v>14.136466666666667</v>
      </c>
      <c r="H33" s="155"/>
      <c r="I33" s="155">
        <v>12.700016666666665</v>
      </c>
      <c r="J33" s="155"/>
      <c r="K33" s="155">
        <v>17.250266666666668</v>
      </c>
      <c r="L33" s="155">
        <v>2.7557999999999998</v>
      </c>
      <c r="M33" s="155"/>
      <c r="N33" s="155"/>
      <c r="O33" s="155">
        <v>13.027183333333337</v>
      </c>
      <c r="P33" s="313">
        <f t="shared" si="0"/>
        <v>7455.4733833333357</v>
      </c>
      <c r="Q33" s="161"/>
    </row>
    <row r="34" spans="2:17" x14ac:dyDescent="0.2">
      <c r="B34" s="304"/>
      <c r="C34" s="308" t="s">
        <v>5</v>
      </c>
      <c r="D34" s="154">
        <v>2261.445216666667</v>
      </c>
      <c r="E34" s="155">
        <v>1715.4627999999993</v>
      </c>
      <c r="F34" s="155">
        <v>2823.6015499999999</v>
      </c>
      <c r="G34" s="155">
        <v>12.106533333333335</v>
      </c>
      <c r="H34" s="155"/>
      <c r="I34" s="155">
        <v>8.0319833333333346</v>
      </c>
      <c r="J34" s="155"/>
      <c r="K34" s="155">
        <v>15.549849999999999</v>
      </c>
      <c r="L34" s="155">
        <v>1.3045499999999999</v>
      </c>
      <c r="M34" s="155"/>
      <c r="N34" s="155"/>
      <c r="O34" s="155">
        <v>8.8431166666666652</v>
      </c>
      <c r="P34" s="313">
        <f t="shared" si="0"/>
        <v>6846.3455999999996</v>
      </c>
      <c r="Q34" s="161"/>
    </row>
    <row r="35" spans="2:17" x14ac:dyDescent="0.2">
      <c r="B35" s="304"/>
      <c r="C35" s="308" t="s">
        <v>6</v>
      </c>
      <c r="D35" s="154">
        <v>2078.2029499999999</v>
      </c>
      <c r="E35" s="155">
        <v>1694.3045999999999</v>
      </c>
      <c r="F35" s="155">
        <v>2759.5402166666654</v>
      </c>
      <c r="G35" s="155">
        <v>12.810916666666667</v>
      </c>
      <c r="H35" s="155"/>
      <c r="I35" s="155">
        <v>10.196350000000002</v>
      </c>
      <c r="J35" s="155"/>
      <c r="K35" s="155">
        <v>15.643983333333335</v>
      </c>
      <c r="L35" s="155">
        <v>1.6476833333333336</v>
      </c>
      <c r="M35" s="155"/>
      <c r="N35" s="155"/>
      <c r="O35" s="155">
        <v>8.2139500000000005</v>
      </c>
      <c r="P35" s="313">
        <f t="shared" si="0"/>
        <v>6580.5606499999985</v>
      </c>
      <c r="Q35" s="161"/>
    </row>
    <row r="36" spans="2:17" x14ac:dyDescent="0.2">
      <c r="B36" s="304"/>
      <c r="C36" s="308" t="s">
        <v>7</v>
      </c>
      <c r="D36" s="154">
        <v>1833.4943666666672</v>
      </c>
      <c r="E36" s="155">
        <v>1625.4038500000004</v>
      </c>
      <c r="F36" s="155">
        <v>2673.3885666666683</v>
      </c>
      <c r="G36" s="155">
        <v>11.892116666666666</v>
      </c>
      <c r="H36" s="155"/>
      <c r="I36" s="155">
        <v>6.144099999999999</v>
      </c>
      <c r="J36" s="155"/>
      <c r="K36" s="155">
        <v>15.22335</v>
      </c>
      <c r="L36" s="155">
        <v>1.4616333333333336</v>
      </c>
      <c r="M36" s="155"/>
      <c r="N36" s="155"/>
      <c r="O36" s="155">
        <v>7.9826333333333332</v>
      </c>
      <c r="P36" s="313">
        <f t="shared" si="0"/>
        <v>6174.9906166666697</v>
      </c>
      <c r="Q36" s="161"/>
    </row>
    <row r="37" spans="2:17" x14ac:dyDescent="0.2">
      <c r="B37" s="304"/>
      <c r="C37" s="308" t="s">
        <v>8</v>
      </c>
      <c r="D37" s="154">
        <v>1990.4703666666669</v>
      </c>
      <c r="E37" s="155">
        <v>1716.1513833333338</v>
      </c>
      <c r="F37" s="155">
        <v>2650.7376500000005</v>
      </c>
      <c r="G37" s="155">
        <v>11.40775</v>
      </c>
      <c r="H37" s="155"/>
      <c r="I37" s="155">
        <v>6.2571833333333329</v>
      </c>
      <c r="J37" s="155">
        <v>0.5718833333333333</v>
      </c>
      <c r="K37" s="155">
        <v>15.984349999999999</v>
      </c>
      <c r="L37" s="155">
        <v>1.2478</v>
      </c>
      <c r="M37" s="155"/>
      <c r="N37" s="155"/>
      <c r="O37" s="155">
        <v>9.1826833333333333</v>
      </c>
      <c r="P37" s="313">
        <f t="shared" si="0"/>
        <v>6402.011050000001</v>
      </c>
      <c r="Q37" s="161"/>
    </row>
    <row r="38" spans="2:17" x14ac:dyDescent="0.2">
      <c r="B38" s="304"/>
      <c r="C38" s="308" t="s">
        <v>9</v>
      </c>
      <c r="D38" s="154">
        <v>1985.6027333333327</v>
      </c>
      <c r="E38" s="155">
        <v>1809.0961166666666</v>
      </c>
      <c r="F38" s="155">
        <v>2608.7623833333332</v>
      </c>
      <c r="G38" s="155">
        <v>11.436783333333334</v>
      </c>
      <c r="H38" s="155"/>
      <c r="I38" s="155">
        <v>5.3774166666666661</v>
      </c>
      <c r="J38" s="155">
        <v>0.80943333333333323</v>
      </c>
      <c r="K38" s="155">
        <v>16.441083333333331</v>
      </c>
      <c r="L38" s="155">
        <v>0.94910000000000005</v>
      </c>
      <c r="M38" s="155"/>
      <c r="N38" s="155"/>
      <c r="O38" s="155">
        <v>6.6419499999999996</v>
      </c>
      <c r="P38" s="313">
        <f t="shared" si="0"/>
        <v>6445.1169999999984</v>
      </c>
      <c r="Q38" s="161"/>
    </row>
    <row r="39" spans="2:17" x14ac:dyDescent="0.2">
      <c r="B39" s="304"/>
      <c r="C39" s="308" t="s">
        <v>10</v>
      </c>
      <c r="D39" s="154">
        <v>1878.8634666666671</v>
      </c>
      <c r="E39" s="155">
        <v>1740.843783333333</v>
      </c>
      <c r="F39" s="155">
        <v>2614.7370166666665</v>
      </c>
      <c r="G39" s="155">
        <v>12.348766666666666</v>
      </c>
      <c r="H39" s="155"/>
      <c r="I39" s="155">
        <v>6.4101833333333342</v>
      </c>
      <c r="J39" s="155">
        <v>0.86581666666666668</v>
      </c>
      <c r="K39" s="155">
        <v>16.441083333333331</v>
      </c>
      <c r="L39" s="155">
        <v>0.56473333333333342</v>
      </c>
      <c r="M39" s="155"/>
      <c r="N39" s="155"/>
      <c r="O39" s="155">
        <v>7.128166666666667</v>
      </c>
      <c r="P39" s="313">
        <f t="shared" si="0"/>
        <v>6278.2030166666673</v>
      </c>
      <c r="Q39" s="161"/>
    </row>
    <row r="40" spans="2:17" x14ac:dyDescent="0.2">
      <c r="B40" s="306"/>
      <c r="C40" s="308" t="s">
        <v>11</v>
      </c>
      <c r="D40" s="154">
        <v>1839.2176166666668</v>
      </c>
      <c r="E40" s="155">
        <v>1784.1816166666665</v>
      </c>
      <c r="F40" s="155">
        <v>2696.5851166666675</v>
      </c>
      <c r="G40" s="155">
        <v>12.109366666666666</v>
      </c>
      <c r="H40" s="155"/>
      <c r="I40" s="155">
        <v>6.3831666666666669</v>
      </c>
      <c r="J40" s="155">
        <v>0.13088333333333332</v>
      </c>
      <c r="K40" s="155">
        <v>16.783366666666666</v>
      </c>
      <c r="L40" s="155">
        <v>0.31324999999999997</v>
      </c>
      <c r="M40" s="155"/>
      <c r="N40" s="155"/>
      <c r="O40" s="155">
        <v>8.0973333333333315</v>
      </c>
      <c r="P40" s="313">
        <f t="shared" ref="P40:P42" si="1">SUM(D40:O40)</f>
        <v>6363.8017166666668</v>
      </c>
      <c r="Q40" s="161"/>
    </row>
    <row r="41" spans="2:17" x14ac:dyDescent="0.2">
      <c r="B41" s="304"/>
      <c r="C41" s="308" t="s">
        <v>12</v>
      </c>
      <c r="D41" s="154">
        <v>1897.8170500000003</v>
      </c>
      <c r="E41" s="155">
        <v>1689.4708500000002</v>
      </c>
      <c r="F41" s="155">
        <v>2645.9792499999999</v>
      </c>
      <c r="G41" s="155">
        <v>8.7582333333333331</v>
      </c>
      <c r="H41" s="155"/>
      <c r="I41" s="155">
        <v>6.4607166666666664</v>
      </c>
      <c r="J41" s="155">
        <v>0.32086666666666669</v>
      </c>
      <c r="K41" s="155">
        <v>17.7562</v>
      </c>
      <c r="L41" s="155">
        <v>0.7688666666666667</v>
      </c>
      <c r="M41" s="155"/>
      <c r="N41" s="155"/>
      <c r="O41" s="155">
        <v>9.4201666666666668</v>
      </c>
      <c r="P41" s="313">
        <f t="shared" si="1"/>
        <v>6276.752199999999</v>
      </c>
      <c r="Q41" s="161"/>
    </row>
    <row r="42" spans="2:17" ht="13.5" thickBot="1" x14ac:dyDescent="0.25">
      <c r="B42" s="309"/>
      <c r="C42" s="310" t="s">
        <v>13</v>
      </c>
      <c r="D42" s="156">
        <v>1914.5220499999991</v>
      </c>
      <c r="E42" s="157">
        <v>1782.3506999999997</v>
      </c>
      <c r="F42" s="157">
        <v>2772.5912166666667</v>
      </c>
      <c r="G42" s="157">
        <v>13.82795</v>
      </c>
      <c r="H42" s="157"/>
      <c r="I42" s="157">
        <v>7.9230999999999998</v>
      </c>
      <c r="J42" s="157">
        <v>0.19456666666666667</v>
      </c>
      <c r="K42" s="157">
        <v>17.7562</v>
      </c>
      <c r="L42" s="157">
        <v>0.85836666666666672</v>
      </c>
      <c r="M42" s="157"/>
      <c r="N42" s="157"/>
      <c r="O42" s="157">
        <v>11.968166666666669</v>
      </c>
      <c r="P42" s="314">
        <f t="shared" si="1"/>
        <v>6521.9923166666649</v>
      </c>
      <c r="Q42" s="161"/>
    </row>
    <row r="43" spans="2:17" x14ac:dyDescent="0.2">
      <c r="B43" s="302">
        <v>2016</v>
      </c>
      <c r="C43" s="307" t="s">
        <v>2</v>
      </c>
      <c r="D43" s="152">
        <v>1641.4576666666667</v>
      </c>
      <c r="E43" s="153">
        <v>1728.8846999999996</v>
      </c>
      <c r="F43" s="153">
        <v>2730.6412333333315</v>
      </c>
      <c r="G43" s="153">
        <v>12.905333333333335</v>
      </c>
      <c r="H43" s="153"/>
      <c r="I43" s="153">
        <v>7.172133333333333</v>
      </c>
      <c r="J43" s="153">
        <v>0.15898333333333334</v>
      </c>
      <c r="K43" s="153">
        <v>65.47508333333333</v>
      </c>
      <c r="L43" s="153">
        <v>1.1452833333333337</v>
      </c>
      <c r="M43" s="153"/>
      <c r="N43" s="153"/>
      <c r="O43" s="153">
        <v>23.496600000000008</v>
      </c>
      <c r="P43" s="315">
        <f t="shared" ref="P43:P45" si="2">SUM(D43:O43)</f>
        <v>6211.3370166666655</v>
      </c>
      <c r="Q43" s="161"/>
    </row>
    <row r="44" spans="2:17" x14ac:dyDescent="0.2">
      <c r="B44" s="304"/>
      <c r="C44" s="308" t="s">
        <v>3</v>
      </c>
      <c r="D44" s="154">
        <v>1595.2796166666662</v>
      </c>
      <c r="E44" s="155">
        <v>1673.8923000000002</v>
      </c>
      <c r="F44" s="155">
        <v>2525.0533333333333</v>
      </c>
      <c r="G44" s="155">
        <v>15.629766666666667</v>
      </c>
      <c r="H44" s="155"/>
      <c r="I44" s="155">
        <v>8.5743333333333318</v>
      </c>
      <c r="J44" s="155">
        <v>0.18293333333333334</v>
      </c>
      <c r="K44" s="155">
        <v>31.994666666666664</v>
      </c>
      <c r="L44" s="155">
        <v>0.85473333333333334</v>
      </c>
      <c r="M44" s="155"/>
      <c r="N44" s="155"/>
      <c r="O44" s="155">
        <v>28.227933333333329</v>
      </c>
      <c r="P44" s="313">
        <f t="shared" si="2"/>
        <v>5879.6896166666666</v>
      </c>
      <c r="Q44" s="161"/>
    </row>
    <row r="45" spans="2:17" x14ac:dyDescent="0.2">
      <c r="B45" s="304"/>
      <c r="C45" s="308" t="s">
        <v>4</v>
      </c>
      <c r="D45" s="154">
        <v>1633.8425500000001</v>
      </c>
      <c r="E45" s="155">
        <v>1939.8796833333336</v>
      </c>
      <c r="F45" s="155">
        <v>2739.0473833333331</v>
      </c>
      <c r="G45" s="155">
        <v>14.236033333333333</v>
      </c>
      <c r="H45" s="155"/>
      <c r="I45" s="155">
        <v>15.222999999999999</v>
      </c>
      <c r="J45" s="155">
        <v>3.0875166666666667</v>
      </c>
      <c r="K45" s="155">
        <v>8.2341833333333323</v>
      </c>
      <c r="L45" s="155">
        <v>0.68598333333333339</v>
      </c>
      <c r="M45" s="155"/>
      <c r="N45" s="155"/>
      <c r="O45" s="155">
        <v>30.342766666666666</v>
      </c>
      <c r="P45" s="313">
        <f t="shared" si="2"/>
        <v>6384.5790999999999</v>
      </c>
      <c r="Q45" s="161"/>
    </row>
    <row r="46" spans="2:17" x14ac:dyDescent="0.2">
      <c r="B46" s="306"/>
      <c r="C46" s="308" t="s">
        <v>5</v>
      </c>
      <c r="D46" s="154">
        <v>1432.6118666666664</v>
      </c>
      <c r="E46" s="155">
        <v>1785.7936333333323</v>
      </c>
      <c r="F46" s="155">
        <v>2639.8162999999995</v>
      </c>
      <c r="G46" s="155">
        <v>13.034116666666666</v>
      </c>
      <c r="H46" s="155"/>
      <c r="I46" s="155">
        <v>9.13035</v>
      </c>
      <c r="J46" s="155">
        <v>7.1497166666666674</v>
      </c>
      <c r="K46" s="155">
        <v>5.1209666666666669</v>
      </c>
      <c r="L46" s="155">
        <v>0.51631666666666665</v>
      </c>
      <c r="M46" s="155"/>
      <c r="N46" s="155"/>
      <c r="O46" s="155">
        <v>13.825333333333333</v>
      </c>
      <c r="P46" s="313">
        <f t="shared" ref="P46:P49" si="3">SUM(D46:O46)</f>
        <v>5906.998599999999</v>
      </c>
      <c r="Q46" s="161"/>
    </row>
    <row r="47" spans="2:17" x14ac:dyDescent="0.2">
      <c r="B47" s="304"/>
      <c r="C47" s="308" t="s">
        <v>6</v>
      </c>
      <c r="D47" s="154">
        <v>1746.8261999999993</v>
      </c>
      <c r="E47" s="155">
        <v>1911.795800000001</v>
      </c>
      <c r="F47" s="155">
        <v>2648.6975500000008</v>
      </c>
      <c r="G47" s="155">
        <v>13.173466666666666</v>
      </c>
      <c r="H47" s="155"/>
      <c r="I47" s="155">
        <v>6.4545666666666666</v>
      </c>
      <c r="J47" s="155">
        <v>2.4470333333333336</v>
      </c>
      <c r="K47" s="155">
        <v>2.5223499999999999</v>
      </c>
      <c r="L47" s="155">
        <v>0.73863333333333336</v>
      </c>
      <c r="M47" s="155"/>
      <c r="N47" s="155"/>
      <c r="O47" s="155">
        <v>15.373399999999997</v>
      </c>
      <c r="P47" s="313">
        <f t="shared" si="3"/>
        <v>6348.0290000000014</v>
      </c>
      <c r="Q47" s="161"/>
    </row>
    <row r="48" spans="2:17" x14ac:dyDescent="0.2">
      <c r="B48" s="304"/>
      <c r="C48" s="308" t="s">
        <v>7</v>
      </c>
      <c r="D48" s="154">
        <v>1624.703133333333</v>
      </c>
      <c r="E48" s="155">
        <v>1868.7796500000002</v>
      </c>
      <c r="F48" s="155">
        <v>2379.3414833333341</v>
      </c>
      <c r="G48" s="155">
        <v>10.542916666666667</v>
      </c>
      <c r="H48" s="155"/>
      <c r="I48" s="155">
        <v>6.1420166666666667</v>
      </c>
      <c r="J48" s="155">
        <v>3.4143833333333333</v>
      </c>
      <c r="K48" s="155">
        <v>4.7289499999999993</v>
      </c>
      <c r="L48" s="155">
        <v>0.28585000000000005</v>
      </c>
      <c r="M48" s="155"/>
      <c r="N48" s="155"/>
      <c r="O48" s="155">
        <v>18.27858333333333</v>
      </c>
      <c r="P48" s="313">
        <f t="shared" si="3"/>
        <v>5916.2169666666668</v>
      </c>
      <c r="Q48" s="161"/>
    </row>
    <row r="49" spans="2:17" x14ac:dyDescent="0.2">
      <c r="B49" s="304"/>
      <c r="C49" s="308" t="s">
        <v>8</v>
      </c>
      <c r="D49" s="154">
        <v>1518.6202166666662</v>
      </c>
      <c r="E49" s="155">
        <v>1873.2239333333337</v>
      </c>
      <c r="F49" s="155">
        <v>2475.5596166666669</v>
      </c>
      <c r="G49" s="155">
        <v>10.236549999999999</v>
      </c>
      <c r="H49" s="155"/>
      <c r="I49" s="155">
        <v>7.3759333333333332</v>
      </c>
      <c r="J49" s="155">
        <v>3.6345166666666668</v>
      </c>
      <c r="K49" s="155">
        <v>3.4305833333333338</v>
      </c>
      <c r="L49" s="155">
        <v>0.77585000000000004</v>
      </c>
      <c r="M49" s="155"/>
      <c r="N49" s="155"/>
      <c r="O49" s="155">
        <v>43.076650000000001</v>
      </c>
      <c r="P49" s="313">
        <f t="shared" si="3"/>
        <v>5935.9338500000003</v>
      </c>
      <c r="Q49" s="161"/>
    </row>
    <row r="50" spans="2:17" x14ac:dyDescent="0.2">
      <c r="B50" s="306"/>
      <c r="C50" s="308" t="s">
        <v>9</v>
      </c>
      <c r="D50" s="154">
        <v>1423.1858166666666</v>
      </c>
      <c r="E50" s="155">
        <v>1969.5484999999996</v>
      </c>
      <c r="F50" s="155">
        <v>2497.0259166666651</v>
      </c>
      <c r="G50" s="155">
        <v>9.1276500000000009</v>
      </c>
      <c r="H50" s="155"/>
      <c r="I50" s="155">
        <v>6.9336333333333338</v>
      </c>
      <c r="J50" s="155">
        <v>1.9757000000000002</v>
      </c>
      <c r="K50" s="155">
        <v>4.7392499999999993</v>
      </c>
      <c r="L50" s="155">
        <v>0.90793333333333337</v>
      </c>
      <c r="M50" s="155"/>
      <c r="N50" s="155"/>
      <c r="O50" s="155">
        <v>56.441283333333338</v>
      </c>
      <c r="P50" s="313">
        <f t="shared" ref="P50:P57" si="4">SUM(D50:O50)</f>
        <v>5969.8856833333302</v>
      </c>
      <c r="Q50" s="161"/>
    </row>
    <row r="51" spans="2:17" x14ac:dyDescent="0.2">
      <c r="B51" s="304"/>
      <c r="C51" s="308" t="s">
        <v>10</v>
      </c>
      <c r="D51" s="154">
        <v>1401.2022499999998</v>
      </c>
      <c r="E51" s="155">
        <v>1816.0990333333336</v>
      </c>
      <c r="F51" s="155">
        <v>2476.2767166666672</v>
      </c>
      <c r="G51" s="155">
        <v>9.4676166666666663</v>
      </c>
      <c r="H51" s="155"/>
      <c r="I51" s="155">
        <v>4.7506500000000003</v>
      </c>
      <c r="J51" s="155">
        <v>1.8632</v>
      </c>
      <c r="K51" s="155">
        <v>4.25345</v>
      </c>
      <c r="L51" s="155">
        <v>0.13444999999999999</v>
      </c>
      <c r="M51" s="155"/>
      <c r="N51" s="155"/>
      <c r="O51" s="155">
        <v>68.772449999999992</v>
      </c>
      <c r="P51" s="313">
        <f t="shared" si="4"/>
        <v>5782.8198166666671</v>
      </c>
      <c r="Q51" s="161"/>
    </row>
    <row r="52" spans="2:17" x14ac:dyDescent="0.2">
      <c r="B52" s="304"/>
      <c r="C52" s="308" t="s">
        <v>11</v>
      </c>
      <c r="D52" s="154">
        <v>1480.6893833333336</v>
      </c>
      <c r="E52" s="155">
        <v>1872.9838000000002</v>
      </c>
      <c r="F52" s="155">
        <v>2614.6911000000018</v>
      </c>
      <c r="G52" s="155">
        <v>9.5306833333333341</v>
      </c>
      <c r="H52" s="155"/>
      <c r="I52" s="155">
        <v>4.800583333333333</v>
      </c>
      <c r="J52" s="155">
        <v>0.90203333333333335</v>
      </c>
      <c r="K52" s="155">
        <v>10.427333333333333</v>
      </c>
      <c r="L52" s="155">
        <v>0.16291666666666665</v>
      </c>
      <c r="M52" s="155"/>
      <c r="N52" s="155"/>
      <c r="O52" s="155">
        <v>57.139833333333335</v>
      </c>
      <c r="P52" s="313">
        <f t="shared" si="4"/>
        <v>6051.3276666666707</v>
      </c>
      <c r="Q52" s="161"/>
    </row>
    <row r="53" spans="2:17" x14ac:dyDescent="0.2">
      <c r="B53" s="306"/>
      <c r="C53" s="308" t="s">
        <v>12</v>
      </c>
      <c r="D53" s="154">
        <v>1470.5087166666663</v>
      </c>
      <c r="E53" s="155">
        <v>1729.3554666666664</v>
      </c>
      <c r="F53" s="155">
        <v>2469.3783499999986</v>
      </c>
      <c r="G53" s="155">
        <v>9.140666666666668</v>
      </c>
      <c r="H53" s="155"/>
      <c r="I53" s="155">
        <v>4.5609666666666664</v>
      </c>
      <c r="J53" s="155">
        <v>0.59260000000000002</v>
      </c>
      <c r="K53" s="155">
        <v>9.4209833333333357</v>
      </c>
      <c r="L53" s="155">
        <v>9.7083333333333327E-2</v>
      </c>
      <c r="M53" s="155"/>
      <c r="N53" s="155"/>
      <c r="O53" s="155">
        <v>47.923216666666661</v>
      </c>
      <c r="P53" s="313">
        <f t="shared" si="4"/>
        <v>5740.9780499999979</v>
      </c>
      <c r="Q53" s="161"/>
    </row>
    <row r="54" spans="2:17" ht="13.5" thickBot="1" x14ac:dyDescent="0.25">
      <c r="B54" s="309"/>
      <c r="C54" s="310" t="s">
        <v>13</v>
      </c>
      <c r="D54" s="156">
        <v>1479.598</v>
      </c>
      <c r="E54" s="157">
        <v>1920.8101666666671</v>
      </c>
      <c r="F54" s="157">
        <v>2426.5788166666662</v>
      </c>
      <c r="G54" s="157">
        <v>9.5816333333333326</v>
      </c>
      <c r="H54" s="157"/>
      <c r="I54" s="157">
        <v>4.3192666666666666</v>
      </c>
      <c r="J54" s="157">
        <v>0.84721666666666662</v>
      </c>
      <c r="K54" s="157">
        <v>6.6863833333333336</v>
      </c>
      <c r="L54" s="157">
        <v>0.14588333333333334</v>
      </c>
      <c r="M54" s="157"/>
      <c r="N54" s="157"/>
      <c r="O54" s="157">
        <v>57.043799999999997</v>
      </c>
      <c r="P54" s="314">
        <f t="shared" si="4"/>
        <v>5905.6111666666675</v>
      </c>
      <c r="Q54" s="161"/>
    </row>
    <row r="55" spans="2:17" x14ac:dyDescent="0.2">
      <c r="B55" s="302">
        <v>2017</v>
      </c>
      <c r="C55" s="307" t="s">
        <v>2</v>
      </c>
      <c r="D55" s="152">
        <v>1332.1779333333332</v>
      </c>
      <c r="E55" s="153">
        <v>1893.5441833333339</v>
      </c>
      <c r="F55" s="153">
        <v>2661.0315500000011</v>
      </c>
      <c r="G55" s="153">
        <v>7.9792500000000004</v>
      </c>
      <c r="H55" s="153"/>
      <c r="I55" s="153">
        <v>4.0034000000000001</v>
      </c>
      <c r="J55" s="153">
        <v>0.26466666666666666</v>
      </c>
      <c r="K55" s="153">
        <v>7.3422166666666673</v>
      </c>
      <c r="L55" s="153">
        <v>0.36048333333333338</v>
      </c>
      <c r="M55" s="153"/>
      <c r="N55" s="153"/>
      <c r="O55" s="153">
        <v>45.851499999999994</v>
      </c>
      <c r="P55" s="315">
        <f t="shared" si="4"/>
        <v>5952.5551833333338</v>
      </c>
      <c r="Q55" s="161"/>
    </row>
    <row r="56" spans="2:17" x14ac:dyDescent="0.2">
      <c r="B56" s="304"/>
      <c r="C56" s="308" t="s">
        <v>3</v>
      </c>
      <c r="D56" s="154">
        <v>1218.9218666666663</v>
      </c>
      <c r="E56" s="155">
        <v>1697.2245833333332</v>
      </c>
      <c r="F56" s="155">
        <v>2103.7949833333328</v>
      </c>
      <c r="G56" s="155">
        <v>8.5667000000000009</v>
      </c>
      <c r="H56" s="155"/>
      <c r="I56" s="155">
        <v>3.1328</v>
      </c>
      <c r="J56" s="155">
        <v>0.21293333333333334</v>
      </c>
      <c r="K56" s="155">
        <v>6.2250166666666695</v>
      </c>
      <c r="L56" s="155">
        <v>0.44708333333333328</v>
      </c>
      <c r="M56" s="155"/>
      <c r="N56" s="155"/>
      <c r="O56" s="155">
        <v>43.313566666666652</v>
      </c>
      <c r="P56" s="313">
        <f t="shared" si="4"/>
        <v>5081.8395333333319</v>
      </c>
      <c r="Q56" s="161"/>
    </row>
    <row r="57" spans="2:17" x14ac:dyDescent="0.2">
      <c r="B57" s="304"/>
      <c r="C57" s="308" t="s">
        <v>4</v>
      </c>
      <c r="D57" s="154">
        <v>1391.7875166666665</v>
      </c>
      <c r="E57" s="155">
        <v>2017.9481499999999</v>
      </c>
      <c r="F57" s="155">
        <v>2319.9328999999998</v>
      </c>
      <c r="G57" s="155">
        <v>9.4977666666666671</v>
      </c>
      <c r="H57" s="155"/>
      <c r="I57" s="155">
        <v>2.9147000000000003</v>
      </c>
      <c r="J57" s="155">
        <v>0.19258333333333333</v>
      </c>
      <c r="K57" s="155">
        <v>10.693416666666668</v>
      </c>
      <c r="L57" s="155">
        <v>0.52550000000000008</v>
      </c>
      <c r="M57" s="155"/>
      <c r="N57" s="155"/>
      <c r="O57" s="155">
        <v>55.207000000000001</v>
      </c>
      <c r="P57" s="313">
        <f t="shared" si="4"/>
        <v>5808.6995333333334</v>
      </c>
      <c r="Q57" s="161"/>
    </row>
    <row r="58" spans="2:17" x14ac:dyDescent="0.2">
      <c r="B58" s="306"/>
      <c r="C58" s="308" t="s">
        <v>5</v>
      </c>
      <c r="D58" s="154">
        <v>1240.1188166666664</v>
      </c>
      <c r="E58" s="155">
        <v>1684.4665333333332</v>
      </c>
      <c r="F58" s="155">
        <v>2048.0789999999997</v>
      </c>
      <c r="G58" s="155">
        <v>9.2111999999999998</v>
      </c>
      <c r="H58" s="155"/>
      <c r="I58" s="155">
        <v>2.6347833333333335</v>
      </c>
      <c r="J58" s="155">
        <v>0.18823333333333336</v>
      </c>
      <c r="K58" s="155">
        <v>9.6033666666666662</v>
      </c>
      <c r="L58" s="155">
        <v>0.19803333333333334</v>
      </c>
      <c r="M58" s="155"/>
      <c r="N58" s="155"/>
      <c r="O58" s="155">
        <v>63.440616666666664</v>
      </c>
      <c r="P58" s="313">
        <f t="shared" ref="P58:P69" si="5">SUM(D58:O58)</f>
        <v>5057.9405833333312</v>
      </c>
      <c r="Q58" s="161"/>
    </row>
    <row r="59" spans="2:17" x14ac:dyDescent="0.2">
      <c r="B59" s="304"/>
      <c r="C59" s="308" t="s">
        <v>6</v>
      </c>
      <c r="D59" s="154">
        <v>1283.7097166666672</v>
      </c>
      <c r="E59" s="155">
        <v>1892.3161000000002</v>
      </c>
      <c r="F59" s="155">
        <v>2179.640566666666</v>
      </c>
      <c r="G59" s="155">
        <v>10.43665</v>
      </c>
      <c r="H59" s="155"/>
      <c r="I59" s="155">
        <v>2.4195666666666669</v>
      </c>
      <c r="J59" s="155">
        <v>0.14671666666666666</v>
      </c>
      <c r="K59" s="155">
        <v>10.607149999999997</v>
      </c>
      <c r="L59" s="155">
        <v>0.55354999999999999</v>
      </c>
      <c r="M59" s="155"/>
      <c r="N59" s="155"/>
      <c r="O59" s="155">
        <v>69.698066666666691</v>
      </c>
      <c r="P59" s="313">
        <f t="shared" si="5"/>
        <v>5449.5280833333327</v>
      </c>
      <c r="Q59" s="161"/>
    </row>
    <row r="60" spans="2:17" x14ac:dyDescent="0.2">
      <c r="B60" s="304"/>
      <c r="C60" s="308" t="s">
        <v>7</v>
      </c>
      <c r="D60" s="154">
        <v>1143.1353000000004</v>
      </c>
      <c r="E60" s="155">
        <v>1814.0184333333336</v>
      </c>
      <c r="F60" s="155">
        <v>2009.8227666666662</v>
      </c>
      <c r="G60" s="155">
        <v>8.8364499999999992</v>
      </c>
      <c r="H60" s="155"/>
      <c r="I60" s="155">
        <v>2.2267166666666665</v>
      </c>
      <c r="J60" s="155">
        <v>0.19976666666666668</v>
      </c>
      <c r="K60" s="155">
        <v>10.841950000000001</v>
      </c>
      <c r="L60" s="155">
        <v>0.45510000000000006</v>
      </c>
      <c r="M60" s="155"/>
      <c r="N60" s="155"/>
      <c r="O60" s="155">
        <v>73.866733333333343</v>
      </c>
      <c r="P60" s="313">
        <f t="shared" si="5"/>
        <v>5063.4032166666675</v>
      </c>
      <c r="Q60" s="161"/>
    </row>
    <row r="61" spans="2:17" x14ac:dyDescent="0.2">
      <c r="B61" s="306"/>
      <c r="C61" s="308" t="s">
        <v>8</v>
      </c>
      <c r="D61" s="154">
        <v>1138.5159666666673</v>
      </c>
      <c r="E61" s="155">
        <v>1773.6017500000005</v>
      </c>
      <c r="F61" s="155">
        <v>1952.4937500000003</v>
      </c>
      <c r="G61" s="155">
        <v>8.6472666666666669</v>
      </c>
      <c r="H61" s="155"/>
      <c r="I61" s="155">
        <v>2.0309666666666666</v>
      </c>
      <c r="J61" s="155">
        <v>0.1447</v>
      </c>
      <c r="K61" s="155">
        <v>9.0690333333333335</v>
      </c>
      <c r="L61" s="155">
        <v>0.25698333333333334</v>
      </c>
      <c r="M61" s="155"/>
      <c r="N61" s="155"/>
      <c r="O61" s="155">
        <v>100.34080000000002</v>
      </c>
      <c r="P61" s="313">
        <f t="shared" si="5"/>
        <v>4985.1012166666678</v>
      </c>
      <c r="Q61" s="161"/>
    </row>
    <row r="62" spans="2:17" x14ac:dyDescent="0.2">
      <c r="B62" s="304"/>
      <c r="C62" s="308" t="s">
        <v>9</v>
      </c>
      <c r="D62" s="154">
        <v>1148.5199666666663</v>
      </c>
      <c r="E62" s="155">
        <v>1867.0685166666667</v>
      </c>
      <c r="F62" s="155">
        <v>2009.4458833333329</v>
      </c>
      <c r="G62" s="155">
        <v>8.0029000000000003</v>
      </c>
      <c r="H62" s="155"/>
      <c r="I62" s="155">
        <v>1.7866</v>
      </c>
      <c r="J62" s="155">
        <v>0.13936666666666669</v>
      </c>
      <c r="K62" s="155">
        <v>10.226099999999999</v>
      </c>
      <c r="L62" s="155">
        <v>0.23873333333333333</v>
      </c>
      <c r="M62" s="155"/>
      <c r="N62" s="155"/>
      <c r="O62" s="155">
        <v>85.810449999999989</v>
      </c>
      <c r="P62" s="313">
        <f t="shared" si="5"/>
        <v>5131.2385166666663</v>
      </c>
      <c r="Q62" s="161"/>
    </row>
    <row r="63" spans="2:17" x14ac:dyDescent="0.2">
      <c r="B63" s="304"/>
      <c r="C63" s="308" t="s">
        <v>10</v>
      </c>
      <c r="D63" s="154">
        <v>1117.9218499999999</v>
      </c>
      <c r="E63" s="155">
        <v>1665.1580166666672</v>
      </c>
      <c r="F63" s="155">
        <v>1810.0897666666667</v>
      </c>
      <c r="G63" s="155">
        <v>7.5259500000000008</v>
      </c>
      <c r="H63" s="155"/>
      <c r="I63" s="155">
        <v>1.1723000000000001</v>
      </c>
      <c r="J63" s="155">
        <v>0.24621666666666664</v>
      </c>
      <c r="K63" s="155">
        <v>6.7091833333333346</v>
      </c>
      <c r="L63" s="155">
        <v>0.47456666666666669</v>
      </c>
      <c r="M63" s="155"/>
      <c r="N63" s="155"/>
      <c r="O63" s="155">
        <v>91.260199999999998</v>
      </c>
      <c r="P63" s="313">
        <f t="shared" si="5"/>
        <v>4700.5580500000005</v>
      </c>
      <c r="Q63" s="161"/>
    </row>
    <row r="64" spans="2:17" x14ac:dyDescent="0.2">
      <c r="B64" s="306"/>
      <c r="C64" s="308" t="s">
        <v>11</v>
      </c>
      <c r="D64" s="154">
        <v>1076.1329333333342</v>
      </c>
      <c r="E64" s="155">
        <v>1670.4344833333337</v>
      </c>
      <c r="F64" s="155">
        <v>1705.3501166666651</v>
      </c>
      <c r="G64" s="155">
        <v>7.8195499999999996</v>
      </c>
      <c r="H64" s="155"/>
      <c r="I64" s="155">
        <v>1.3172000000000001</v>
      </c>
      <c r="J64" s="155">
        <v>0.16056666666666666</v>
      </c>
      <c r="K64" s="155">
        <v>7.8416166666666669</v>
      </c>
      <c r="L64" s="155">
        <v>0.36206666666666665</v>
      </c>
      <c r="M64" s="155"/>
      <c r="N64" s="155"/>
      <c r="O64" s="155">
        <v>107.84565000000001</v>
      </c>
      <c r="P64" s="313">
        <f t="shared" si="5"/>
        <v>4577.2641833333337</v>
      </c>
      <c r="Q64" s="161"/>
    </row>
    <row r="65" spans="2:17" x14ac:dyDescent="0.2">
      <c r="B65" s="304"/>
      <c r="C65" s="308" t="s">
        <v>12</v>
      </c>
      <c r="D65" s="154">
        <v>1038.9234500000005</v>
      </c>
      <c r="E65" s="155">
        <v>1623.6775999999995</v>
      </c>
      <c r="F65" s="155">
        <v>1640.9970333333326</v>
      </c>
      <c r="G65" s="155">
        <v>6.3306333333333331</v>
      </c>
      <c r="H65" s="155"/>
      <c r="I65" s="155">
        <v>0.92698333333333327</v>
      </c>
      <c r="J65" s="155">
        <v>0.10780000000000001</v>
      </c>
      <c r="K65" s="155">
        <v>8.2766666666666655</v>
      </c>
      <c r="L65" s="155">
        <v>0.43425000000000002</v>
      </c>
      <c r="M65" s="155"/>
      <c r="N65" s="155"/>
      <c r="O65" s="155">
        <v>98.703916666666657</v>
      </c>
      <c r="P65" s="313">
        <f t="shared" si="5"/>
        <v>4418.3783333333322</v>
      </c>
      <c r="Q65" s="161"/>
    </row>
    <row r="66" spans="2:17" ht="13.5" thickBot="1" x14ac:dyDescent="0.25">
      <c r="B66" s="309"/>
      <c r="C66" s="310" t="s">
        <v>13</v>
      </c>
      <c r="D66" s="156">
        <v>1035.7397500000004</v>
      </c>
      <c r="E66" s="157">
        <v>1871.5706500000001</v>
      </c>
      <c r="F66" s="157">
        <v>1585.6175666666661</v>
      </c>
      <c r="G66" s="157">
        <v>6.935883333333333</v>
      </c>
      <c r="H66" s="157"/>
      <c r="I66" s="157">
        <v>1.1947833333333333</v>
      </c>
      <c r="J66" s="157">
        <v>0.10508333333333333</v>
      </c>
      <c r="K66" s="157">
        <v>7.2343999999999991</v>
      </c>
      <c r="L66" s="157">
        <v>0.54861666666666664</v>
      </c>
      <c r="M66" s="157"/>
      <c r="N66" s="157"/>
      <c r="O66" s="157">
        <v>56.790849999999999</v>
      </c>
      <c r="P66" s="314">
        <f t="shared" si="5"/>
        <v>4565.7375833333335</v>
      </c>
      <c r="Q66" s="161"/>
    </row>
    <row r="67" spans="2:17" x14ac:dyDescent="0.2">
      <c r="B67" s="302">
        <v>2018</v>
      </c>
      <c r="C67" s="307" t="s">
        <v>2</v>
      </c>
      <c r="D67" s="152">
        <v>1030.3675833333332</v>
      </c>
      <c r="E67" s="153">
        <v>2230.9370833333337</v>
      </c>
      <c r="F67" s="153">
        <v>1615.7365333333339</v>
      </c>
      <c r="G67" s="153">
        <v>6.6141666666666667</v>
      </c>
      <c r="H67" s="153"/>
      <c r="I67" s="153">
        <v>1.14855</v>
      </c>
      <c r="J67" s="153">
        <v>0.26484999999999997</v>
      </c>
      <c r="K67" s="153">
        <v>11.190333333333335</v>
      </c>
      <c r="L67" s="153">
        <v>0.30918333333333337</v>
      </c>
      <c r="M67" s="153"/>
      <c r="N67" s="153"/>
      <c r="O67" s="153">
        <v>60.553766666666647</v>
      </c>
      <c r="P67" s="315">
        <f t="shared" si="5"/>
        <v>4957.1220499999999</v>
      </c>
      <c r="Q67" s="161"/>
    </row>
    <row r="68" spans="2:17" x14ac:dyDescent="0.2">
      <c r="B68" s="304"/>
      <c r="C68" s="308" t="s">
        <v>3</v>
      </c>
      <c r="D68" s="154">
        <v>850.48878333333312</v>
      </c>
      <c r="E68" s="155">
        <v>2048.1421500000001</v>
      </c>
      <c r="F68" s="155">
        <v>1437.5622666666663</v>
      </c>
      <c r="G68" s="155">
        <v>5.9902833333333332</v>
      </c>
      <c r="H68" s="155"/>
      <c r="I68" s="155">
        <v>0.7420500000000001</v>
      </c>
      <c r="J68" s="155">
        <v>0.25896666666666668</v>
      </c>
      <c r="K68" s="155">
        <v>11.661133333333332</v>
      </c>
      <c r="L68" s="155">
        <v>0.30551666666666666</v>
      </c>
      <c r="M68" s="155"/>
      <c r="N68" s="155"/>
      <c r="O68" s="155">
        <v>48.127616666666661</v>
      </c>
      <c r="P68" s="313">
        <f t="shared" si="5"/>
        <v>4403.2787666666654</v>
      </c>
      <c r="Q68" s="161"/>
    </row>
    <row r="69" spans="2:17" x14ac:dyDescent="0.2">
      <c r="B69" s="304"/>
      <c r="C69" s="308" t="s">
        <v>4</v>
      </c>
      <c r="D69" s="154">
        <v>941.71345000000053</v>
      </c>
      <c r="E69" s="155">
        <v>2340.9173500000006</v>
      </c>
      <c r="F69" s="155">
        <v>1567.0013666666669</v>
      </c>
      <c r="G69" s="155">
        <v>6.5738000000000003</v>
      </c>
      <c r="H69" s="155"/>
      <c r="I69" s="155">
        <v>0.74798333333333322</v>
      </c>
      <c r="J69" s="155">
        <v>0.14531666666666668</v>
      </c>
      <c r="K69" s="155">
        <v>14.472100000000001</v>
      </c>
      <c r="L69" s="155">
        <v>0.41635</v>
      </c>
      <c r="M69" s="155"/>
      <c r="N69" s="155"/>
      <c r="O69" s="155">
        <v>51.604600000000012</v>
      </c>
      <c r="P69" s="313">
        <f t="shared" si="5"/>
        <v>4923.5923166666689</v>
      </c>
      <c r="Q69" s="161"/>
    </row>
    <row r="70" spans="2:17" x14ac:dyDescent="0.2">
      <c r="B70" s="306"/>
      <c r="C70" s="308" t="s">
        <v>5</v>
      </c>
      <c r="D70" s="154">
        <v>895.01608333333354</v>
      </c>
      <c r="E70" s="155">
        <v>2209.9788833333332</v>
      </c>
      <c r="F70" s="155">
        <v>1518.554766666666</v>
      </c>
      <c r="G70" s="155">
        <v>5.6262333333333334</v>
      </c>
      <c r="H70" s="155"/>
      <c r="I70" s="155">
        <v>0.29535</v>
      </c>
      <c r="J70" s="155">
        <v>0.15675</v>
      </c>
      <c r="K70" s="155">
        <v>10.839416666666667</v>
      </c>
      <c r="L70" s="155">
        <v>0.29566666666666663</v>
      </c>
      <c r="M70" s="155"/>
      <c r="N70" s="155"/>
      <c r="O70" s="155">
        <v>48.324650000000005</v>
      </c>
      <c r="P70" s="313">
        <f t="shared" ref="P70:P74" si="6">SUM(D70:O70)</f>
        <v>4689.0877999999993</v>
      </c>
      <c r="Q70" s="161"/>
    </row>
    <row r="71" spans="2:17" x14ac:dyDescent="0.2">
      <c r="B71" s="304"/>
      <c r="C71" s="308" t="s">
        <v>6</v>
      </c>
      <c r="D71" s="154">
        <v>949.11613333333366</v>
      </c>
      <c r="E71" s="155">
        <v>2252.6859166666663</v>
      </c>
      <c r="F71" s="155">
        <v>1589.4241000000011</v>
      </c>
      <c r="G71" s="155">
        <v>5.7082666666666668</v>
      </c>
      <c r="H71" s="155"/>
      <c r="I71" s="155">
        <v>6.7266666666666669E-2</v>
      </c>
      <c r="J71" s="155">
        <v>0.18685000000000002</v>
      </c>
      <c r="K71" s="155">
        <v>10.87273333333334</v>
      </c>
      <c r="L71" s="155">
        <v>0.18753333333333336</v>
      </c>
      <c r="M71" s="155"/>
      <c r="N71" s="155"/>
      <c r="O71" s="155">
        <v>60.878933333333343</v>
      </c>
      <c r="P71" s="313">
        <f t="shared" si="6"/>
        <v>4869.1277333333355</v>
      </c>
      <c r="Q71" s="161"/>
    </row>
    <row r="72" spans="2:17" x14ac:dyDescent="0.2">
      <c r="B72" s="304"/>
      <c r="C72" s="308" t="s">
        <v>7</v>
      </c>
      <c r="D72" s="154">
        <v>920.08190000000013</v>
      </c>
      <c r="E72" s="155">
        <v>2178.2172499999997</v>
      </c>
      <c r="F72" s="155">
        <v>1449.9315833333335</v>
      </c>
      <c r="G72" s="155">
        <v>5.5654000000000003</v>
      </c>
      <c r="H72" s="155"/>
      <c r="I72" s="155">
        <v>2.5466666666666665E-2</v>
      </c>
      <c r="J72" s="155">
        <v>0.12318333333333334</v>
      </c>
      <c r="K72" s="155">
        <v>17.947983333333333</v>
      </c>
      <c r="L72" s="155">
        <v>8.168333333333333E-2</v>
      </c>
      <c r="M72" s="155"/>
      <c r="N72" s="155"/>
      <c r="O72" s="155">
        <v>59.94786666666667</v>
      </c>
      <c r="P72" s="313">
        <f t="shared" si="6"/>
        <v>4631.9223166666679</v>
      </c>
      <c r="Q72" s="161"/>
    </row>
    <row r="73" spans="2:17" x14ac:dyDescent="0.2">
      <c r="B73" s="304"/>
      <c r="C73" s="308" t="s">
        <v>8</v>
      </c>
      <c r="D73" s="154">
        <v>883.64656666666644</v>
      </c>
      <c r="E73" s="155">
        <v>2123.9850500000002</v>
      </c>
      <c r="F73" s="155">
        <v>1439.4689166666665</v>
      </c>
      <c r="G73" s="155">
        <v>5.6701166666666669</v>
      </c>
      <c r="H73" s="155"/>
      <c r="I73" s="155">
        <v>1.0183333333333334E-2</v>
      </c>
      <c r="J73" s="155">
        <v>0.18296666666666667</v>
      </c>
      <c r="K73" s="155">
        <v>11.283633333333334</v>
      </c>
      <c r="L73" s="155">
        <v>3.0800000000000001E-2</v>
      </c>
      <c r="M73" s="155"/>
      <c r="N73" s="155"/>
      <c r="O73" s="155">
        <v>59.033516666666657</v>
      </c>
      <c r="P73" s="313">
        <f t="shared" si="6"/>
        <v>4523.3117499999998</v>
      </c>
      <c r="Q73" s="161"/>
    </row>
    <row r="74" spans="2:17" x14ac:dyDescent="0.2">
      <c r="B74" s="304"/>
      <c r="C74" s="308" t="s">
        <v>9</v>
      </c>
      <c r="D74" s="154">
        <v>848.30083333333346</v>
      </c>
      <c r="E74" s="155">
        <v>2140.539816666666</v>
      </c>
      <c r="F74" s="155">
        <v>1504.4121166666664</v>
      </c>
      <c r="G74" s="155">
        <v>6.0980833333333333</v>
      </c>
      <c r="H74" s="155"/>
      <c r="I74" s="155">
        <v>1.8433333333333333E-2</v>
      </c>
      <c r="J74" s="155">
        <v>0.13486666666666666</v>
      </c>
      <c r="K74" s="155">
        <v>24.271449999999998</v>
      </c>
      <c r="L74" s="155">
        <v>8.9916666666666659E-2</v>
      </c>
      <c r="M74" s="155"/>
      <c r="N74" s="155"/>
      <c r="O74" s="155">
        <v>52.089166666666671</v>
      </c>
      <c r="P74" s="313">
        <f t="shared" si="6"/>
        <v>4575.9546833333325</v>
      </c>
      <c r="Q74" s="161"/>
    </row>
    <row r="75" spans="2:17" x14ac:dyDescent="0.2">
      <c r="B75" s="306"/>
      <c r="C75" s="308" t="s">
        <v>10</v>
      </c>
      <c r="D75" s="154">
        <v>981.96521666666649</v>
      </c>
      <c r="E75" s="155">
        <v>1842.4288333333341</v>
      </c>
      <c r="F75" s="155">
        <v>1428.4728999999991</v>
      </c>
      <c r="G75" s="155">
        <v>5.441183333333333</v>
      </c>
      <c r="H75" s="155"/>
      <c r="I75" s="155"/>
      <c r="J75" s="155">
        <v>0.22746666666666668</v>
      </c>
      <c r="K75" s="155">
        <v>4.3334333333333346</v>
      </c>
      <c r="L75" s="155">
        <v>0.16923333333333335</v>
      </c>
      <c r="M75" s="155"/>
      <c r="N75" s="155"/>
      <c r="O75" s="155">
        <v>47.59586666666668</v>
      </c>
      <c r="P75" s="313">
        <f t="shared" ref="P75:P81" si="7">SUM(D75:O75)</f>
        <v>4310.6341333333321</v>
      </c>
      <c r="Q75" s="161"/>
    </row>
    <row r="76" spans="2:17" x14ac:dyDescent="0.2">
      <c r="B76" s="306"/>
      <c r="C76" s="308" t="s">
        <v>11</v>
      </c>
      <c r="D76" s="154">
        <v>1154.4431999999997</v>
      </c>
      <c r="E76" s="155">
        <v>1866.0538999999997</v>
      </c>
      <c r="F76" s="155">
        <v>1556.4272333333329</v>
      </c>
      <c r="G76" s="155">
        <v>5.7529666666666666</v>
      </c>
      <c r="H76" s="155"/>
      <c r="I76" s="155"/>
      <c r="J76" s="155">
        <v>0.18428333333333335</v>
      </c>
      <c r="K76" s="155">
        <v>4.5789999999999997</v>
      </c>
      <c r="L76" s="155">
        <v>0.15505000000000002</v>
      </c>
      <c r="M76" s="155"/>
      <c r="N76" s="155"/>
      <c r="O76" s="155">
        <v>45.201333333333324</v>
      </c>
      <c r="P76" s="313">
        <f t="shared" si="7"/>
        <v>4632.7969666666659</v>
      </c>
      <c r="Q76" s="161"/>
    </row>
    <row r="77" spans="2:17" x14ac:dyDescent="0.2">
      <c r="B77" s="304"/>
      <c r="C77" s="308" t="s">
        <v>12</v>
      </c>
      <c r="D77" s="154">
        <v>1303.6894499999996</v>
      </c>
      <c r="E77" s="155">
        <v>1708.6874500000001</v>
      </c>
      <c r="F77" s="155">
        <v>1483.8025499999994</v>
      </c>
      <c r="G77" s="155">
        <v>5.3838333333333335</v>
      </c>
      <c r="H77" s="155"/>
      <c r="I77" s="155"/>
      <c r="J77" s="155">
        <v>0.23101666666666668</v>
      </c>
      <c r="K77" s="155">
        <v>4.1917833333333334</v>
      </c>
      <c r="L77" s="155">
        <v>0.14623333333333335</v>
      </c>
      <c r="M77" s="155"/>
      <c r="N77" s="155"/>
      <c r="O77" s="155">
        <v>42.831316666666666</v>
      </c>
      <c r="P77" s="313">
        <f t="shared" si="7"/>
        <v>4548.9636333333328</v>
      </c>
      <c r="Q77" s="161"/>
    </row>
    <row r="78" spans="2:17" ht="13.5" thickBot="1" x14ac:dyDescent="0.25">
      <c r="B78" s="309"/>
      <c r="C78" s="310" t="s">
        <v>13</v>
      </c>
      <c r="D78" s="156">
        <v>1000.6465999999999</v>
      </c>
      <c r="E78" s="157">
        <v>1745.9929833333331</v>
      </c>
      <c r="F78" s="157">
        <v>1443.14375</v>
      </c>
      <c r="G78" s="157">
        <v>4.9666500000000005</v>
      </c>
      <c r="H78" s="157"/>
      <c r="I78" s="157"/>
      <c r="J78" s="157">
        <v>0.16258333333333333</v>
      </c>
      <c r="K78" s="157">
        <v>3.7169833333333333</v>
      </c>
      <c r="L78" s="157">
        <v>0.35171666666666668</v>
      </c>
      <c r="M78" s="157"/>
      <c r="N78" s="157"/>
      <c r="O78" s="157">
        <v>82.375</v>
      </c>
      <c r="P78" s="314">
        <f t="shared" si="7"/>
        <v>4281.3562666666676</v>
      </c>
      <c r="Q78" s="161"/>
    </row>
    <row r="79" spans="2:17" x14ac:dyDescent="0.2">
      <c r="B79" s="302">
        <v>2019</v>
      </c>
      <c r="C79" s="307" t="s">
        <v>2</v>
      </c>
      <c r="D79" s="152">
        <v>1104.964733333333</v>
      </c>
      <c r="E79" s="153">
        <v>995.98178333333317</v>
      </c>
      <c r="F79" s="153">
        <v>1453.8661666666665</v>
      </c>
      <c r="G79" s="153">
        <v>6.2376500000000004</v>
      </c>
      <c r="H79" s="153"/>
      <c r="I79" s="153"/>
      <c r="J79" s="153">
        <v>0.19854999999999998</v>
      </c>
      <c r="K79" s="153">
        <v>5.7115</v>
      </c>
      <c r="L79" s="153">
        <v>0.34649999999999997</v>
      </c>
      <c r="M79" s="153"/>
      <c r="N79" s="153"/>
      <c r="O79" s="153">
        <v>49.951983333333331</v>
      </c>
      <c r="P79" s="315">
        <f t="shared" si="7"/>
        <v>3617.2588666666661</v>
      </c>
      <c r="Q79" s="161"/>
    </row>
    <row r="80" spans="2:17" x14ac:dyDescent="0.2">
      <c r="B80" s="304"/>
      <c r="C80" s="308" t="s">
        <v>3</v>
      </c>
      <c r="D80" s="154">
        <v>906.192366666667</v>
      </c>
      <c r="E80" s="155">
        <v>998.07119999999998</v>
      </c>
      <c r="F80" s="155">
        <v>1329.3537166666674</v>
      </c>
      <c r="G80" s="155">
        <v>4.8292999999999999</v>
      </c>
      <c r="H80" s="155"/>
      <c r="I80" s="155"/>
      <c r="J80" s="155">
        <v>0.19931666666666667</v>
      </c>
      <c r="K80" s="155">
        <v>6.47675</v>
      </c>
      <c r="L80" s="155">
        <v>0.26479999999999998</v>
      </c>
      <c r="M80" s="155"/>
      <c r="N80" s="155"/>
      <c r="O80" s="155">
        <v>34.535600000000002</v>
      </c>
      <c r="P80" s="313">
        <f t="shared" si="7"/>
        <v>3279.9230500000008</v>
      </c>
      <c r="Q80" s="161"/>
    </row>
    <row r="81" spans="2:17" x14ac:dyDescent="0.2">
      <c r="B81" s="304"/>
      <c r="C81" s="308" t="s">
        <v>4</v>
      </c>
      <c r="D81" s="154">
        <v>1083.2901166666663</v>
      </c>
      <c r="E81" s="155">
        <v>1217.22405</v>
      </c>
      <c r="F81" s="155">
        <v>1505.640633333333</v>
      </c>
      <c r="G81" s="155">
        <v>5.6147999999999989</v>
      </c>
      <c r="H81" s="155"/>
      <c r="I81" s="155"/>
      <c r="J81" s="155">
        <v>0.16361666666666669</v>
      </c>
      <c r="K81" s="155">
        <v>4.5870500000000005</v>
      </c>
      <c r="L81" s="155">
        <v>0.30723333333333336</v>
      </c>
      <c r="M81" s="155"/>
      <c r="N81" s="155"/>
      <c r="O81" s="155">
        <v>37.630050000000011</v>
      </c>
      <c r="P81" s="313">
        <f t="shared" si="7"/>
        <v>3854.4575499999996</v>
      </c>
      <c r="Q81" s="161"/>
    </row>
    <row r="82" spans="2:17" x14ac:dyDescent="0.2">
      <c r="B82" s="306"/>
      <c r="C82" s="308" t="s">
        <v>5</v>
      </c>
      <c r="D82" s="154">
        <v>949.37553333333324</v>
      </c>
      <c r="E82" s="155">
        <v>1304.7361166666665</v>
      </c>
      <c r="F82" s="155">
        <v>1436.0020999999999</v>
      </c>
      <c r="G82" s="155">
        <v>4.3724166666666662</v>
      </c>
      <c r="H82" s="155"/>
      <c r="I82" s="155"/>
      <c r="J82" s="155">
        <v>5.7000000000000002E-2</v>
      </c>
      <c r="K82" s="155">
        <v>4.9254833333333332</v>
      </c>
      <c r="L82" s="155">
        <v>0.24726666666666669</v>
      </c>
      <c r="M82" s="155"/>
      <c r="N82" s="155"/>
      <c r="O82" s="155">
        <v>28.974333333333334</v>
      </c>
      <c r="P82" s="313">
        <f t="shared" ref="P82:P93" si="8">SUM(D82:O82)</f>
        <v>3728.6902499999997</v>
      </c>
      <c r="Q82" s="161"/>
    </row>
    <row r="83" spans="2:17" x14ac:dyDescent="0.2">
      <c r="B83" s="304"/>
      <c r="C83" s="308" t="s">
        <v>6</v>
      </c>
      <c r="D83" s="154">
        <v>834.76451666666628</v>
      </c>
      <c r="E83" s="155">
        <v>1077.9167833333331</v>
      </c>
      <c r="F83" s="155">
        <v>1374.0851999999993</v>
      </c>
      <c r="G83" s="155">
        <v>3.8706166666666668</v>
      </c>
      <c r="H83" s="155"/>
      <c r="I83" s="155"/>
      <c r="J83" s="155">
        <v>0.14300000000000002</v>
      </c>
      <c r="K83" s="155">
        <v>5.0592833333333331</v>
      </c>
      <c r="L83" s="155">
        <v>0.16896666666666668</v>
      </c>
      <c r="M83" s="155"/>
      <c r="N83" s="155"/>
      <c r="O83" s="155">
        <v>43.479733333333328</v>
      </c>
      <c r="P83" s="313">
        <f t="shared" si="8"/>
        <v>3339.4880999999987</v>
      </c>
      <c r="Q83" s="161"/>
    </row>
    <row r="84" spans="2:17" x14ac:dyDescent="0.2">
      <c r="B84" s="304"/>
      <c r="C84" s="308" t="s">
        <v>7</v>
      </c>
      <c r="D84" s="154">
        <v>755.76448333333349</v>
      </c>
      <c r="E84" s="155">
        <v>1083.3293999999999</v>
      </c>
      <c r="F84" s="155">
        <v>1374.0851999999993</v>
      </c>
      <c r="G84" s="155">
        <v>4.2174166666666668</v>
      </c>
      <c r="H84" s="155"/>
      <c r="I84" s="155"/>
      <c r="J84" s="155">
        <v>0.154</v>
      </c>
      <c r="K84" s="155">
        <v>4.7659333333333338</v>
      </c>
      <c r="L84" s="155">
        <v>0.29570000000000002</v>
      </c>
      <c r="M84" s="155"/>
      <c r="N84" s="155"/>
      <c r="O84" s="155">
        <v>49.82938333333334</v>
      </c>
      <c r="P84" s="313">
        <f t="shared" si="8"/>
        <v>3272.4415166666658</v>
      </c>
      <c r="Q84" s="161"/>
    </row>
    <row r="85" spans="2:17" x14ac:dyDescent="0.2">
      <c r="B85" s="306"/>
      <c r="C85" s="308" t="s">
        <v>8</v>
      </c>
      <c r="D85" s="154">
        <v>828.41866666666647</v>
      </c>
      <c r="E85" s="155">
        <v>980.75951666666663</v>
      </c>
      <c r="F85" s="155">
        <v>1282.6217000000006</v>
      </c>
      <c r="G85" s="155">
        <v>4.8487333333333336</v>
      </c>
      <c r="H85" s="155"/>
      <c r="I85" s="155"/>
      <c r="J85" s="155">
        <v>6.9000000000000006E-2</v>
      </c>
      <c r="K85" s="155">
        <v>5.154183333333334</v>
      </c>
      <c r="L85" s="155">
        <v>0.10773333333333332</v>
      </c>
      <c r="M85" s="155"/>
      <c r="N85" s="155"/>
      <c r="O85" s="155">
        <v>52.451233333333334</v>
      </c>
      <c r="P85" s="313">
        <f t="shared" si="8"/>
        <v>3154.4307666666668</v>
      </c>
      <c r="Q85" s="161"/>
    </row>
    <row r="86" spans="2:17" x14ac:dyDescent="0.2">
      <c r="B86" s="304"/>
      <c r="C86" s="308" t="s">
        <v>9</v>
      </c>
      <c r="D86" s="154">
        <v>779.3678666666666</v>
      </c>
      <c r="E86" s="155">
        <v>1204.5087499999995</v>
      </c>
      <c r="F86" s="155">
        <v>1376.1800833333334</v>
      </c>
      <c r="G86" s="155">
        <v>5.2052000000000005</v>
      </c>
      <c r="H86" s="155"/>
      <c r="I86" s="155"/>
      <c r="J86" s="155">
        <v>4.3000000000000003E-2</v>
      </c>
      <c r="K86" s="155">
        <v>5.9774500000000002</v>
      </c>
      <c r="L86" s="155">
        <v>0.14233333333333334</v>
      </c>
      <c r="M86" s="155"/>
      <c r="N86" s="155"/>
      <c r="O86" s="155">
        <v>52.524716666666663</v>
      </c>
      <c r="P86" s="313">
        <f t="shared" si="8"/>
        <v>3423.9493999999991</v>
      </c>
      <c r="Q86" s="161"/>
    </row>
    <row r="87" spans="2:17" x14ac:dyDescent="0.2">
      <c r="B87" s="304"/>
      <c r="C87" s="308" t="s">
        <v>10</v>
      </c>
      <c r="D87" s="154">
        <v>750.99516666666659</v>
      </c>
      <c r="E87" s="155">
        <v>1079.9653666666668</v>
      </c>
      <c r="F87" s="155">
        <v>1448.5095666666662</v>
      </c>
      <c r="G87" s="155">
        <v>4.2136666666666667</v>
      </c>
      <c r="H87" s="155"/>
      <c r="I87" s="155"/>
      <c r="J87" s="155">
        <v>4.0999999999999995E-2</v>
      </c>
      <c r="K87" s="155">
        <v>4.9394333333333336</v>
      </c>
      <c r="L87" s="155">
        <v>0.26673333333333332</v>
      </c>
      <c r="M87" s="155"/>
      <c r="N87" s="155"/>
      <c r="O87" s="155">
        <v>35.235666666666674</v>
      </c>
      <c r="P87" s="313">
        <f t="shared" si="8"/>
        <v>3324.1665999999996</v>
      </c>
      <c r="Q87" s="161"/>
    </row>
    <row r="88" spans="2:17" x14ac:dyDescent="0.2">
      <c r="B88" s="306"/>
      <c r="C88" s="308" t="s">
        <v>11</v>
      </c>
      <c r="D88" s="154">
        <v>775.79028333333315</v>
      </c>
      <c r="E88" s="155">
        <v>1598.67795</v>
      </c>
      <c r="F88" s="155">
        <v>1538.0274166666666</v>
      </c>
      <c r="G88" s="155">
        <v>4.5443333333333333</v>
      </c>
      <c r="H88" s="155"/>
      <c r="I88" s="155"/>
      <c r="J88" s="155">
        <v>7.8E-2</v>
      </c>
      <c r="K88" s="155">
        <v>6.85555</v>
      </c>
      <c r="L88" s="155">
        <v>0.15573333333333333</v>
      </c>
      <c r="M88" s="155"/>
      <c r="N88" s="155"/>
      <c r="O88" s="155">
        <v>43.617566666666669</v>
      </c>
      <c r="P88" s="313">
        <f t="shared" si="8"/>
        <v>3967.7468333333336</v>
      </c>
      <c r="Q88" s="161"/>
    </row>
    <row r="89" spans="2:17" x14ac:dyDescent="0.2">
      <c r="B89" s="304"/>
      <c r="C89" s="308" t="s">
        <v>12</v>
      </c>
      <c r="D89" s="154">
        <v>683.59258333333344</v>
      </c>
      <c r="E89" s="155">
        <v>1492.0103999999994</v>
      </c>
      <c r="F89" s="155">
        <v>1381.3023500000002</v>
      </c>
      <c r="G89" s="155">
        <v>3.7483166666666667</v>
      </c>
      <c r="H89" s="155"/>
      <c r="I89" s="155"/>
      <c r="J89" s="155">
        <v>4.9000000000000002E-2</v>
      </c>
      <c r="K89" s="155">
        <v>4.3957166666666661</v>
      </c>
      <c r="L89" s="155">
        <v>8.14E-2</v>
      </c>
      <c r="M89" s="155"/>
      <c r="N89" s="155"/>
      <c r="O89" s="155">
        <v>51.807083333333338</v>
      </c>
      <c r="P89" s="313">
        <f t="shared" si="8"/>
        <v>3616.9868499999998</v>
      </c>
      <c r="Q89" s="161"/>
    </row>
    <row r="90" spans="2:17" ht="13.5" thickBot="1" x14ac:dyDescent="0.25">
      <c r="B90" s="309"/>
      <c r="C90" s="310" t="s">
        <v>13</v>
      </c>
      <c r="D90" s="156">
        <v>679.40861666666683</v>
      </c>
      <c r="E90" s="157">
        <v>1528.9437833333329</v>
      </c>
      <c r="F90" s="157">
        <v>1284.6113</v>
      </c>
      <c r="G90" s="157">
        <v>4.2402833333333341</v>
      </c>
      <c r="H90" s="157"/>
      <c r="I90" s="157"/>
      <c r="J90" s="157">
        <v>0.10800000000000001</v>
      </c>
      <c r="K90" s="157">
        <v>5.0270166666666647</v>
      </c>
      <c r="L90" s="157">
        <v>0.12426666666666666</v>
      </c>
      <c r="M90" s="157"/>
      <c r="N90" s="157"/>
      <c r="O90" s="157">
        <v>73.775983333333329</v>
      </c>
      <c r="P90" s="314">
        <f t="shared" si="8"/>
        <v>3576.2392500000001</v>
      </c>
      <c r="Q90" s="161"/>
    </row>
    <row r="91" spans="2:17" x14ac:dyDescent="0.2">
      <c r="B91" s="302">
        <v>2020</v>
      </c>
      <c r="C91" s="307" t="s">
        <v>2</v>
      </c>
      <c r="D91" s="152">
        <v>724.22771666666654</v>
      </c>
      <c r="E91" s="153">
        <v>1529.1440499999994</v>
      </c>
      <c r="F91" s="153">
        <v>1482.933333333332</v>
      </c>
      <c r="G91" s="153">
        <v>3.9383833333333333</v>
      </c>
      <c r="H91" s="153"/>
      <c r="I91" s="153"/>
      <c r="J91" s="153">
        <v>0.10100000000000001</v>
      </c>
      <c r="K91" s="153">
        <v>6.4548000000000005</v>
      </c>
      <c r="L91" s="153">
        <v>0.13131666666666669</v>
      </c>
      <c r="M91" s="153"/>
      <c r="N91" s="153"/>
      <c r="O91" s="153">
        <v>79.864033333333325</v>
      </c>
      <c r="P91" s="315">
        <f t="shared" si="8"/>
        <v>3826.7946333333316</v>
      </c>
      <c r="Q91" s="161"/>
    </row>
    <row r="92" spans="2:17" x14ac:dyDescent="0.2">
      <c r="B92" s="304"/>
      <c r="C92" s="308" t="s">
        <v>3</v>
      </c>
      <c r="D92" s="154">
        <v>636.55353333333312</v>
      </c>
      <c r="E92" s="155">
        <v>1413.5606500000001</v>
      </c>
      <c r="F92" s="155">
        <v>1183.0590833333335</v>
      </c>
      <c r="G92" s="155">
        <v>3.6409500000000006</v>
      </c>
      <c r="H92" s="155"/>
      <c r="I92" s="155"/>
      <c r="J92" s="155">
        <v>0.08</v>
      </c>
      <c r="K92" s="155">
        <v>9.2654166666666669</v>
      </c>
      <c r="L92" s="155">
        <v>8.5766666666666658E-2</v>
      </c>
      <c r="M92" s="155"/>
      <c r="N92" s="155"/>
      <c r="O92" s="155">
        <v>91.408383333333347</v>
      </c>
      <c r="P92" s="313">
        <f t="shared" si="8"/>
        <v>3337.6537833333332</v>
      </c>
      <c r="Q92" s="161"/>
    </row>
    <row r="93" spans="2:17" x14ac:dyDescent="0.2">
      <c r="B93" s="304"/>
      <c r="C93" s="308" t="s">
        <v>4</v>
      </c>
      <c r="D93" s="154">
        <v>840.85358333333306</v>
      </c>
      <c r="E93" s="155">
        <v>1531.7242500000002</v>
      </c>
      <c r="F93" s="155">
        <v>1424.9152833333333</v>
      </c>
      <c r="G93" s="155">
        <v>4.3538999999999994</v>
      </c>
      <c r="H93" s="155"/>
      <c r="I93" s="155"/>
      <c r="J93" s="155">
        <v>0.13500000000000001</v>
      </c>
      <c r="K93" s="155">
        <v>9.2708000000000013</v>
      </c>
      <c r="L93" s="155">
        <v>0.14581666666666665</v>
      </c>
      <c r="M93" s="155"/>
      <c r="N93" s="155"/>
      <c r="O93" s="155">
        <v>110.12010000000001</v>
      </c>
      <c r="P93" s="313">
        <f t="shared" si="8"/>
        <v>3921.5187333333333</v>
      </c>
      <c r="Q93" s="161"/>
    </row>
    <row r="94" spans="2:17" x14ac:dyDescent="0.2">
      <c r="B94" s="306"/>
      <c r="C94" s="308" t="s">
        <v>5</v>
      </c>
      <c r="D94" s="154">
        <v>571.27966666666669</v>
      </c>
      <c r="E94" s="155">
        <v>1407.4417666666664</v>
      </c>
      <c r="F94" s="155">
        <v>1305.5287166666662</v>
      </c>
      <c r="G94" s="155">
        <v>4.4439666666666664</v>
      </c>
      <c r="H94" s="155"/>
      <c r="I94" s="155"/>
      <c r="J94" s="155">
        <v>0.14000000000000001</v>
      </c>
      <c r="K94" s="155">
        <v>19.617199999999997</v>
      </c>
      <c r="L94" s="155">
        <v>0.1731833333333333</v>
      </c>
      <c r="M94" s="155"/>
      <c r="N94" s="155"/>
      <c r="O94" s="155">
        <v>119.54339999999999</v>
      </c>
      <c r="P94" s="313">
        <f t="shared" ref="P94:P105" si="9">SUM(D94:O94)</f>
        <v>3428.1678999999995</v>
      </c>
      <c r="Q94" s="161"/>
    </row>
    <row r="95" spans="2:17" x14ac:dyDescent="0.2">
      <c r="B95" s="304"/>
      <c r="C95" s="308" t="s">
        <v>6</v>
      </c>
      <c r="D95" s="154">
        <v>586.8901666666668</v>
      </c>
      <c r="E95" s="155">
        <v>1343.5092333333334</v>
      </c>
      <c r="F95" s="155">
        <v>1214.1418166666658</v>
      </c>
      <c r="G95" s="155">
        <v>4.8357000000000001</v>
      </c>
      <c r="H95" s="155"/>
      <c r="I95" s="155"/>
      <c r="J95" s="155">
        <v>0.128</v>
      </c>
      <c r="K95" s="155">
        <v>8.9676333333333336</v>
      </c>
      <c r="L95" s="155">
        <v>0.33606666666666668</v>
      </c>
      <c r="M95" s="155"/>
      <c r="N95" s="155"/>
      <c r="O95" s="155">
        <v>78.479249999999979</v>
      </c>
      <c r="P95" s="313">
        <f t="shared" si="9"/>
        <v>3237.2878666666661</v>
      </c>
      <c r="Q95" s="161"/>
    </row>
    <row r="96" spans="2:17" x14ac:dyDescent="0.2">
      <c r="B96" s="304"/>
      <c r="C96" s="308" t="s">
        <v>7</v>
      </c>
      <c r="D96" s="154">
        <v>604.60258333333331</v>
      </c>
      <c r="E96" s="155">
        <v>1277.1209166666667</v>
      </c>
      <c r="F96" s="155">
        <v>1461.5399166666668</v>
      </c>
      <c r="G96" s="155">
        <v>5.0148333333333337</v>
      </c>
      <c r="H96" s="155"/>
      <c r="I96" s="155"/>
      <c r="J96" s="155">
        <v>9.8000000000000004E-2</v>
      </c>
      <c r="K96" s="155">
        <v>6.9454333333333338</v>
      </c>
      <c r="L96" s="155">
        <v>0.32016666666666665</v>
      </c>
      <c r="M96" s="155"/>
      <c r="N96" s="155"/>
      <c r="O96" s="155">
        <v>84.845516666666668</v>
      </c>
      <c r="P96" s="313">
        <f t="shared" si="9"/>
        <v>3440.4873666666667</v>
      </c>
      <c r="Q96" s="161"/>
    </row>
    <row r="97" spans="2:17" x14ac:dyDescent="0.2">
      <c r="B97" s="306"/>
      <c r="C97" s="308" t="s">
        <v>8</v>
      </c>
      <c r="D97" s="154">
        <v>563.96270000000004</v>
      </c>
      <c r="E97" s="155">
        <v>1361.0538666666664</v>
      </c>
      <c r="F97" s="155">
        <v>1331.4642333333318</v>
      </c>
      <c r="G97" s="155">
        <v>5.5332333333333334</v>
      </c>
      <c r="H97" s="155"/>
      <c r="I97" s="155"/>
      <c r="J97" s="155">
        <v>8.7000000000000008E-2</v>
      </c>
      <c r="K97" s="155">
        <v>4.1627333333333336</v>
      </c>
      <c r="L97" s="155">
        <v>0.54283333333333328</v>
      </c>
      <c r="M97" s="155"/>
      <c r="N97" s="155"/>
      <c r="O97" s="155">
        <v>45.453516666666665</v>
      </c>
      <c r="P97" s="313">
        <f t="shared" si="9"/>
        <v>3312.260116666665</v>
      </c>
      <c r="Q97" s="161"/>
    </row>
    <row r="98" spans="2:17" x14ac:dyDescent="0.2">
      <c r="B98" s="304"/>
      <c r="C98" s="308" t="s">
        <v>9</v>
      </c>
      <c r="D98" s="154">
        <v>516.38501666666662</v>
      </c>
      <c r="E98" s="155">
        <v>1407.7387000000001</v>
      </c>
      <c r="F98" s="155">
        <v>1240.9247999999993</v>
      </c>
      <c r="G98" s="155">
        <v>4.6929166666666671</v>
      </c>
      <c r="H98" s="155"/>
      <c r="I98" s="155"/>
      <c r="J98" s="155">
        <v>0.11799999999999999</v>
      </c>
      <c r="K98" s="155">
        <v>4.166716666666666</v>
      </c>
      <c r="L98" s="155">
        <v>0.43998333333333328</v>
      </c>
      <c r="M98" s="155"/>
      <c r="N98" s="155"/>
      <c r="O98" s="155">
        <v>95.25181666666667</v>
      </c>
      <c r="P98" s="313">
        <f t="shared" si="9"/>
        <v>3269.7179499999993</v>
      </c>
      <c r="Q98" s="161"/>
    </row>
    <row r="99" spans="2:17" x14ac:dyDescent="0.2">
      <c r="B99" s="304"/>
      <c r="C99" s="308" t="s">
        <v>10</v>
      </c>
      <c r="D99" s="154">
        <v>457.89951666666661</v>
      </c>
      <c r="E99" s="155">
        <v>1217.7499833333336</v>
      </c>
      <c r="F99" s="155">
        <v>1116.8324</v>
      </c>
      <c r="G99" s="155">
        <v>5.2436500000000006</v>
      </c>
      <c r="H99" s="155"/>
      <c r="I99" s="155"/>
      <c r="J99" s="155">
        <v>9.8000000000000004E-2</v>
      </c>
      <c r="K99" s="155">
        <v>6.1730333333333345</v>
      </c>
      <c r="L99" s="155">
        <v>0.37516666666666665</v>
      </c>
      <c r="M99" s="155"/>
      <c r="N99" s="155"/>
      <c r="O99" s="155">
        <v>116.02863333333332</v>
      </c>
      <c r="P99" s="313">
        <f t="shared" si="9"/>
        <v>2920.4003833333336</v>
      </c>
      <c r="Q99" s="161"/>
    </row>
    <row r="100" spans="2:17" x14ac:dyDescent="0.2">
      <c r="B100" s="306"/>
      <c r="C100" s="308" t="s">
        <v>11</v>
      </c>
      <c r="D100" s="154">
        <v>566.37831666666682</v>
      </c>
      <c r="E100" s="155">
        <v>1290.9096499999998</v>
      </c>
      <c r="F100" s="155">
        <v>1081.6454999999994</v>
      </c>
      <c r="G100" s="155">
        <v>5.5382999999999996</v>
      </c>
      <c r="H100" s="155"/>
      <c r="I100" s="155"/>
      <c r="J100" s="155">
        <v>0.124</v>
      </c>
      <c r="K100" s="155">
        <v>4.5537500000000026</v>
      </c>
      <c r="L100" s="155">
        <v>0.2823</v>
      </c>
      <c r="M100" s="155"/>
      <c r="N100" s="155"/>
      <c r="O100" s="155">
        <v>77.083349999999996</v>
      </c>
      <c r="P100" s="313">
        <f t="shared" si="9"/>
        <v>3026.5151666666661</v>
      </c>
      <c r="Q100" s="161"/>
    </row>
    <row r="101" spans="2:17" x14ac:dyDescent="0.2">
      <c r="B101" s="304"/>
      <c r="C101" s="308" t="s">
        <v>12</v>
      </c>
      <c r="D101" s="154">
        <v>560.08551666666654</v>
      </c>
      <c r="E101" s="155">
        <v>1315.5757499999997</v>
      </c>
      <c r="F101" s="155">
        <v>1107.5508333333332</v>
      </c>
      <c r="G101" s="155">
        <v>3.3164499999999997</v>
      </c>
      <c r="H101" s="155"/>
      <c r="I101" s="155"/>
      <c r="J101" s="155">
        <v>8.8999999999999996E-2</v>
      </c>
      <c r="K101" s="155">
        <v>3.3851166666666663</v>
      </c>
      <c r="L101" s="155">
        <v>0.11976666666666666</v>
      </c>
      <c r="M101" s="155"/>
      <c r="N101" s="155"/>
      <c r="O101" s="155">
        <v>81.952999999999989</v>
      </c>
      <c r="P101" s="313">
        <f t="shared" si="9"/>
        <v>3072.075433333333</v>
      </c>
      <c r="Q101" s="161"/>
    </row>
    <row r="102" spans="2:17" ht="13.5" thickBot="1" x14ac:dyDescent="0.25">
      <c r="B102" s="309"/>
      <c r="C102" s="310" t="s">
        <v>13</v>
      </c>
      <c r="D102" s="156">
        <v>527.76476666666667</v>
      </c>
      <c r="E102" s="157">
        <v>1326.4707166666667</v>
      </c>
      <c r="F102" s="157">
        <v>1057.2520666666667</v>
      </c>
      <c r="G102" s="157">
        <v>3.9403833333333331</v>
      </c>
      <c r="H102" s="157"/>
      <c r="I102" s="157"/>
      <c r="J102" s="157">
        <v>0.15900000000000003</v>
      </c>
      <c r="K102" s="157">
        <v>6.6900499999999976</v>
      </c>
      <c r="L102" s="157">
        <v>0.11663333333333332</v>
      </c>
      <c r="M102" s="157"/>
      <c r="N102" s="157"/>
      <c r="O102" s="157">
        <v>74.595699999999994</v>
      </c>
      <c r="P102" s="314">
        <f t="shared" si="9"/>
        <v>2996.989316666667</v>
      </c>
      <c r="Q102" s="161"/>
    </row>
    <row r="103" spans="2:17" x14ac:dyDescent="0.2">
      <c r="B103" s="302">
        <v>2021</v>
      </c>
      <c r="C103" s="307" t="s">
        <v>2</v>
      </c>
      <c r="D103" s="152">
        <v>375.92580000000015</v>
      </c>
      <c r="E103" s="153">
        <v>1198.6859833333335</v>
      </c>
      <c r="F103" s="153">
        <v>975.59570000000019</v>
      </c>
      <c r="G103" s="153">
        <v>3.8502666666666667</v>
      </c>
      <c r="H103" s="153"/>
      <c r="I103" s="153"/>
      <c r="J103" s="153">
        <v>0.08</v>
      </c>
      <c r="K103" s="153">
        <v>0.47450000000000003</v>
      </c>
      <c r="L103" s="153">
        <v>7.1916666666666657E-2</v>
      </c>
      <c r="M103" s="153"/>
      <c r="N103" s="153"/>
      <c r="O103" s="153">
        <v>55.742566666666661</v>
      </c>
      <c r="P103" s="315">
        <f t="shared" si="9"/>
        <v>2610.4267333333341</v>
      </c>
      <c r="Q103" s="161"/>
    </row>
    <row r="104" spans="2:17" x14ac:dyDescent="0.2">
      <c r="B104" s="304"/>
      <c r="C104" s="308" t="s">
        <v>3</v>
      </c>
      <c r="D104" s="154">
        <v>377.07566666666662</v>
      </c>
      <c r="E104" s="155">
        <v>1148.2626833333334</v>
      </c>
      <c r="F104" s="155">
        <v>958.79674999999986</v>
      </c>
      <c r="G104" s="155">
        <v>3.4740333333333333</v>
      </c>
      <c r="H104" s="155"/>
      <c r="I104" s="155"/>
      <c r="J104" s="155">
        <v>0.13</v>
      </c>
      <c r="K104" s="155">
        <v>0.35354999999999998</v>
      </c>
      <c r="L104" s="155">
        <v>3.4799999999999998E-2</v>
      </c>
      <c r="M104" s="155"/>
      <c r="N104" s="155"/>
      <c r="O104" s="155">
        <v>39.390749999999997</v>
      </c>
      <c r="P104" s="313">
        <f t="shared" si="9"/>
        <v>2527.5182333333332</v>
      </c>
      <c r="Q104" s="161"/>
    </row>
    <row r="105" spans="2:17" x14ac:dyDescent="0.2">
      <c r="B105" s="304"/>
      <c r="C105" s="308" t="s">
        <v>4</v>
      </c>
      <c r="D105" s="154">
        <v>419.91918333333319</v>
      </c>
      <c r="E105" s="155">
        <v>1292.8775666666672</v>
      </c>
      <c r="F105" s="155">
        <v>1556.9874000000009</v>
      </c>
      <c r="G105" s="155">
        <v>3.3252833333333331</v>
      </c>
      <c r="H105" s="155"/>
      <c r="I105" s="155"/>
      <c r="J105" s="155">
        <v>2.2000000000000002E-2</v>
      </c>
      <c r="K105" s="155">
        <v>0.47223333333333334</v>
      </c>
      <c r="L105" s="155">
        <v>0.23888333333333334</v>
      </c>
      <c r="M105" s="155"/>
      <c r="N105" s="155"/>
      <c r="O105" s="155">
        <v>60.741183333333325</v>
      </c>
      <c r="P105" s="313">
        <f t="shared" si="9"/>
        <v>3334.5837333333347</v>
      </c>
      <c r="Q105" s="161"/>
    </row>
    <row r="106" spans="2:17" x14ac:dyDescent="0.2">
      <c r="B106" s="306"/>
      <c r="C106" s="308" t="s">
        <v>5</v>
      </c>
      <c r="D106" s="154">
        <v>398.3851499999999</v>
      </c>
      <c r="E106" s="155">
        <v>1326.5049166666668</v>
      </c>
      <c r="F106" s="155">
        <v>618.78786666666667</v>
      </c>
      <c r="G106" s="155">
        <v>2.9508999999999999</v>
      </c>
      <c r="H106" s="155"/>
      <c r="I106" s="155"/>
      <c r="J106" s="155">
        <v>0.14176666666666665</v>
      </c>
      <c r="K106" s="155">
        <v>0.21766666666666667</v>
      </c>
      <c r="L106" s="155">
        <v>7.1866666666666662E-2</v>
      </c>
      <c r="M106" s="155"/>
      <c r="N106" s="155"/>
      <c r="O106" s="155">
        <v>43.683033333333334</v>
      </c>
      <c r="P106" s="313">
        <f t="shared" ref="P106:P111" si="10">SUM(D106:O106)</f>
        <v>2390.7431666666662</v>
      </c>
      <c r="Q106" s="161"/>
    </row>
    <row r="107" spans="2:17" x14ac:dyDescent="0.2">
      <c r="B107" s="304"/>
      <c r="C107" s="308" t="s">
        <v>6</v>
      </c>
      <c r="D107" s="154">
        <v>388.5398666666668</v>
      </c>
      <c r="E107" s="155">
        <v>1411.6796999999997</v>
      </c>
      <c r="F107" s="155">
        <v>606.68636666666703</v>
      </c>
      <c r="G107" s="155">
        <v>3.5349500000000003</v>
      </c>
      <c r="H107" s="155"/>
      <c r="I107" s="155"/>
      <c r="J107" s="155">
        <v>0.12658333333333333</v>
      </c>
      <c r="K107" s="155">
        <v>0.23268333333333333</v>
      </c>
      <c r="L107" s="155">
        <v>6.1249999999999999E-2</v>
      </c>
      <c r="M107" s="155"/>
      <c r="N107" s="155"/>
      <c r="O107" s="155">
        <v>64.923749999999998</v>
      </c>
      <c r="P107" s="313">
        <f t="shared" si="10"/>
        <v>2475.7851500000002</v>
      </c>
      <c r="Q107" s="161"/>
    </row>
    <row r="108" spans="2:17" x14ac:dyDescent="0.2">
      <c r="B108" s="304"/>
      <c r="C108" s="308" t="s">
        <v>7</v>
      </c>
      <c r="D108" s="154">
        <v>362.92721666666654</v>
      </c>
      <c r="E108" s="155">
        <v>1383.3776500000001</v>
      </c>
      <c r="F108" s="155">
        <v>590.54950000000008</v>
      </c>
      <c r="G108" s="155">
        <v>3.5473499999999998</v>
      </c>
      <c r="H108" s="155"/>
      <c r="I108" s="155"/>
      <c r="J108" s="155">
        <v>0.14976666666666666</v>
      </c>
      <c r="K108" s="155">
        <v>0.35873333333333335</v>
      </c>
      <c r="L108" s="155">
        <v>8.5583333333333345E-2</v>
      </c>
      <c r="M108" s="155"/>
      <c r="N108" s="155"/>
      <c r="O108" s="155">
        <v>57.992416666666664</v>
      </c>
      <c r="P108" s="313">
        <f t="shared" si="10"/>
        <v>2398.9882166666666</v>
      </c>
      <c r="Q108" s="161"/>
    </row>
    <row r="109" spans="2:17" x14ac:dyDescent="0.2">
      <c r="B109" s="306"/>
      <c r="C109" s="308" t="s">
        <v>8</v>
      </c>
      <c r="D109" s="154">
        <v>299.20635000000004</v>
      </c>
      <c r="E109" s="155">
        <v>1438.7997166666662</v>
      </c>
      <c r="F109" s="155">
        <v>576.79208333333338</v>
      </c>
      <c r="G109" s="155">
        <v>3.2143833333333331</v>
      </c>
      <c r="H109" s="155"/>
      <c r="I109" s="155"/>
      <c r="J109" s="155">
        <v>0.24229999999999999</v>
      </c>
      <c r="K109" s="155">
        <v>0.39406666666666662</v>
      </c>
      <c r="L109" s="155">
        <v>7.9000000000000001E-2</v>
      </c>
      <c r="M109" s="155"/>
      <c r="N109" s="155"/>
      <c r="O109" s="155">
        <v>49.308216666666659</v>
      </c>
      <c r="P109" s="313">
        <f t="shared" si="10"/>
        <v>2368.0361166666667</v>
      </c>
      <c r="Q109" s="161"/>
    </row>
    <row r="110" spans="2:17" x14ac:dyDescent="0.2">
      <c r="B110" s="304"/>
      <c r="C110" s="308" t="s">
        <v>9</v>
      </c>
      <c r="D110" s="154">
        <v>249.0658</v>
      </c>
      <c r="E110" s="155">
        <v>1417.1203166666662</v>
      </c>
      <c r="F110" s="155">
        <v>508.31773333333342</v>
      </c>
      <c r="G110" s="155">
        <v>3.1010333333333331</v>
      </c>
      <c r="H110" s="155"/>
      <c r="I110" s="155"/>
      <c r="J110" s="155">
        <v>5.4000000000000006E-2</v>
      </c>
      <c r="K110" s="155">
        <v>0.46061666666666667</v>
      </c>
      <c r="L110" s="155">
        <v>6.1616666666666667E-2</v>
      </c>
      <c r="M110" s="155"/>
      <c r="N110" s="155"/>
      <c r="O110" s="155">
        <v>35.715016666666664</v>
      </c>
      <c r="P110" s="313">
        <f t="shared" si="10"/>
        <v>2213.8961333333332</v>
      </c>
      <c r="Q110" s="161"/>
    </row>
    <row r="111" spans="2:17" ht="13.5" thickBot="1" x14ac:dyDescent="0.25">
      <c r="B111" s="309"/>
      <c r="C111" s="310" t="s">
        <v>10</v>
      </c>
      <c r="D111" s="156">
        <v>221.74578333333329</v>
      </c>
      <c r="E111" s="157">
        <v>1302.813466666667</v>
      </c>
      <c r="F111" s="157">
        <v>486.66481666666647</v>
      </c>
      <c r="G111" s="157">
        <v>3.3243166666666664</v>
      </c>
      <c r="H111" s="157"/>
      <c r="I111" s="157"/>
      <c r="J111" s="157">
        <v>4.7516666666666672E-2</v>
      </c>
      <c r="K111" s="157">
        <v>0.45520000000000005</v>
      </c>
      <c r="L111" s="157">
        <v>5.8583333333333334E-2</v>
      </c>
      <c r="M111" s="157"/>
      <c r="N111" s="157"/>
      <c r="O111" s="157">
        <v>32.159166666666671</v>
      </c>
      <c r="P111" s="314">
        <f t="shared" si="10"/>
        <v>2047.2688500000002</v>
      </c>
      <c r="Q111" s="161"/>
    </row>
    <row r="112" spans="2:17" ht="13.5" thickBot="1" x14ac:dyDescent="0.25">
      <c r="B112" s="317"/>
      <c r="C112" s="318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319"/>
      <c r="Q112" s="161"/>
    </row>
    <row r="113" spans="2:16" ht="15.75" thickBot="1" x14ac:dyDescent="0.3">
      <c r="B113" s="243" t="s">
        <v>101</v>
      </c>
      <c r="C113" s="244"/>
      <c r="D113" s="255">
        <f>+SUM(D103:D111)/SUM(D91:D99)-1</f>
        <v>-0.43794566312781602</v>
      </c>
      <c r="E113" s="255">
        <f>+SUM(E103:E111)/SUM(E91:E99)-1</f>
        <v>-4.5553642315586673E-2</v>
      </c>
      <c r="F113" s="255">
        <f>+SUM(F103:F111)/SUM(F91:F99)-1</f>
        <v>-0.41510249169108571</v>
      </c>
      <c r="G113" s="255">
        <f>+SUM(G103:G111)/SUM(G91:G99)-1</f>
        <v>-0.272798311011203</v>
      </c>
      <c r="H113" s="255"/>
      <c r="I113" s="255"/>
      <c r="J113" s="255">
        <f>+SUM(J103:J111)/SUM(J91:J99)-1</f>
        <v>9.0693739424703157E-3</v>
      </c>
      <c r="K113" s="255">
        <f>+SUM(K103:K111)/SUM(K91:K99)-1</f>
        <v>-0.95442444238781221</v>
      </c>
      <c r="L113" s="255">
        <f>+SUM(L103:L111)/SUM(L91:L99)-1</f>
        <v>-0.70062345606399257</v>
      </c>
      <c r="M113" s="255"/>
      <c r="N113" s="255"/>
      <c r="O113" s="255">
        <f>+SUM(O103:O111)/SUM(O91:O99)-1</f>
        <v>-0.46448359925366145</v>
      </c>
      <c r="P113" s="256">
        <f>+SUM(P103:P111)/SUM(P91:P99)-1</f>
        <v>-0.27128963542188245</v>
      </c>
    </row>
    <row r="114" spans="2:16" ht="15.75" thickBot="1" x14ac:dyDescent="0.3">
      <c r="B114" s="257" t="s">
        <v>102</v>
      </c>
      <c r="C114" s="244"/>
      <c r="D114" s="255">
        <f>SUM(D103:D111)/SUM($P$103:$P$111)</f>
        <v>0.13827320406703614</v>
      </c>
      <c r="E114" s="255">
        <f t="shared" ref="E114:G114" si="11">SUM(E103:E111)/SUM($P$103:$P$111)</f>
        <v>0.53292755944819836</v>
      </c>
      <c r="F114" s="255">
        <f t="shared" si="11"/>
        <v>0.3075558839093574</v>
      </c>
      <c r="G114" s="255">
        <f t="shared" si="11"/>
        <v>1.3556660580733978E-3</v>
      </c>
      <c r="H114" s="255"/>
      <c r="I114" s="255"/>
      <c r="J114" s="255">
        <f t="shared" ref="J114:L114" si="12">SUM(J103:J111)/SUM($P$103:$P$111)</f>
        <v>4.4437000358515296E-5</v>
      </c>
      <c r="K114" s="255">
        <f t="shared" si="12"/>
        <v>1.5286861641544041E-4</v>
      </c>
      <c r="L114" s="255">
        <f t="shared" si="12"/>
        <v>3.413473382560174E-5</v>
      </c>
      <c r="M114" s="255"/>
      <c r="N114" s="255"/>
      <c r="O114" s="255">
        <f t="shared" ref="O114:P114" si="13">SUM(O103:O111)/SUM($P$103:$P$111)</f>
        <v>1.9656246166734961E-2</v>
      </c>
      <c r="P114" s="256">
        <f t="shared" si="13"/>
        <v>1</v>
      </c>
    </row>
    <row r="115" spans="2:16" x14ac:dyDescent="0.2"/>
    <row r="116" spans="2:16" x14ac:dyDescent="0.2"/>
    <row r="117" spans="2:16" x14ac:dyDescent="0.2"/>
    <row r="118" spans="2:16" x14ac:dyDescent="0.2"/>
    <row r="119" spans="2:16" x14ac:dyDescent="0.2"/>
    <row r="120" spans="2:16" x14ac:dyDescent="0.2"/>
    <row r="121" spans="2:16" x14ac:dyDescent="0.2"/>
    <row r="122" spans="2:16" x14ac:dyDescent="0.2"/>
    <row r="123" spans="2:16" x14ac:dyDescent="0.2"/>
    <row r="124" spans="2:16" x14ac:dyDescent="0.2"/>
    <row r="125" spans="2:16" x14ac:dyDescent="0.2"/>
    <row r="126" spans="2:16" x14ac:dyDescent="0.2"/>
    <row r="127" spans="2:16" x14ac:dyDescent="0.2"/>
    <row r="128" spans="2:16" x14ac:dyDescent="0.2"/>
    <row r="129" x14ac:dyDescent="0.2"/>
    <row r="130" x14ac:dyDescent="0.2"/>
    <row r="13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x14ac:dyDescent="0.2"/>
  </sheetData>
  <pageMargins left="0.7" right="0.7" top="0.75" bottom="0.75" header="0.3" footer="0.3"/>
  <ignoredErrors>
    <ignoredError sqref="D114:P114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U340"/>
  <sheetViews>
    <sheetView showGridLines="0" topLeftCell="A165" zoomScale="115" zoomScaleNormal="115" zoomScaleSheetLayoutView="100" workbookViewId="0">
      <selection activeCell="E171" sqref="E171:H179"/>
    </sheetView>
  </sheetViews>
  <sheetFormatPr baseColWidth="10" defaultColWidth="0" defaultRowHeight="12.75" zeroHeight="1" x14ac:dyDescent="0.2"/>
  <cols>
    <col min="1" max="1" width="20" style="13" customWidth="1"/>
    <col min="2" max="2" width="7.28515625" style="13" customWidth="1"/>
    <col min="3" max="3" width="15.140625" style="13" customWidth="1"/>
    <col min="4" max="4" width="11.28515625" style="13" customWidth="1"/>
    <col min="5" max="10" width="18.140625" style="13" customWidth="1"/>
    <col min="11" max="255" width="18.140625" style="13" hidden="1" customWidth="1"/>
    <col min="256" max="16384" width="0" style="13" hidden="1"/>
  </cols>
  <sheetData>
    <row r="1" spans="1:23" ht="33.7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8"/>
    </row>
    <row r="2" spans="1:23" s="8" customFormat="1" ht="15" x14ac:dyDescent="0.25">
      <c r="A2" s="1"/>
      <c r="B2" s="59" t="s">
        <v>60</v>
      </c>
      <c r="C2" s="37"/>
      <c r="D2" s="1"/>
      <c r="E2" s="38"/>
      <c r="F2" s="1"/>
      <c r="G2" s="1"/>
      <c r="H2" s="1"/>
      <c r="I2" s="1"/>
      <c r="J2" s="18"/>
    </row>
    <row r="3" spans="1:23" s="8" customFormat="1" ht="15" x14ac:dyDescent="0.25">
      <c r="A3" s="1"/>
      <c r="B3" s="59" t="s">
        <v>62</v>
      </c>
      <c r="C3" s="37"/>
      <c r="D3" s="1"/>
      <c r="E3" s="38"/>
      <c r="F3" s="1"/>
      <c r="G3" s="1"/>
      <c r="H3" s="1"/>
      <c r="I3" s="1"/>
      <c r="J3" s="18"/>
    </row>
    <row r="4" spans="1:23" ht="28.5" customHeight="1" thickBot="1" x14ac:dyDescent="0.25">
      <c r="A4" s="17"/>
      <c r="B4" s="17"/>
      <c r="C4" s="45" t="s">
        <v>18</v>
      </c>
      <c r="D4" s="17"/>
      <c r="E4" s="17"/>
      <c r="F4" s="17"/>
      <c r="G4" s="17"/>
      <c r="H4" s="17"/>
      <c r="I4" s="17"/>
      <c r="J4" s="18"/>
      <c r="R4" s="9"/>
    </row>
    <row r="5" spans="1:23" ht="24.75" thickBot="1" x14ac:dyDescent="0.25">
      <c r="A5" s="17"/>
      <c r="B5" s="18"/>
      <c r="C5" s="327" t="s">
        <v>14</v>
      </c>
      <c r="D5" s="337"/>
      <c r="E5" s="248" t="s">
        <v>20</v>
      </c>
      <c r="F5" s="249" t="s">
        <v>22</v>
      </c>
      <c r="G5" s="249" t="s">
        <v>21</v>
      </c>
      <c r="H5" s="249" t="s">
        <v>23</v>
      </c>
      <c r="I5" s="18"/>
      <c r="J5" s="18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17"/>
      <c r="B6" s="2"/>
      <c r="C6" s="338">
        <v>2000</v>
      </c>
      <c r="D6" s="339"/>
      <c r="E6" s="178">
        <v>1148286</v>
      </c>
      <c r="F6" s="179">
        <v>1627026</v>
      </c>
      <c r="G6" s="204">
        <v>701096</v>
      </c>
      <c r="H6" s="179">
        <v>933749</v>
      </c>
      <c r="I6" s="2"/>
      <c r="J6" s="1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">
      <c r="A7" s="17"/>
      <c r="B7" s="2"/>
      <c r="C7" s="325">
        <v>2001</v>
      </c>
      <c r="D7" s="326"/>
      <c r="E7" s="178">
        <v>1190693</v>
      </c>
      <c r="F7" s="179">
        <v>1752981</v>
      </c>
      <c r="G7" s="204">
        <v>807567</v>
      </c>
      <c r="H7" s="179">
        <v>1068780</v>
      </c>
      <c r="I7" s="2"/>
      <c r="J7" s="1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">
      <c r="A8" s="17"/>
      <c r="B8" s="2"/>
      <c r="C8" s="325">
        <v>2002</v>
      </c>
      <c r="D8" s="326"/>
      <c r="E8" s="178">
        <v>1350470</v>
      </c>
      <c r="F8" s="179">
        <v>1700120</v>
      </c>
      <c r="G8" s="204">
        <v>932066</v>
      </c>
      <c r="H8" s="179">
        <v>1136731</v>
      </c>
      <c r="I8" s="2"/>
      <c r="J8" s="1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">
      <c r="A9" s="17"/>
      <c r="B9" s="2"/>
      <c r="C9" s="325">
        <v>2003</v>
      </c>
      <c r="D9" s="326"/>
      <c r="E9" s="178">
        <v>1499129</v>
      </c>
      <c r="F9" s="179">
        <v>1497590</v>
      </c>
      <c r="G9" s="204">
        <v>980514</v>
      </c>
      <c r="H9" s="179">
        <v>1091777</v>
      </c>
      <c r="I9" s="2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">
      <c r="A10" s="17"/>
      <c r="B10" s="2"/>
      <c r="C10" s="325">
        <v>2004</v>
      </c>
      <c r="D10" s="326"/>
      <c r="E10" s="178">
        <v>1628139</v>
      </c>
      <c r="F10" s="179">
        <v>1562292</v>
      </c>
      <c r="G10" s="204">
        <v>1071610</v>
      </c>
      <c r="H10" s="179">
        <v>1157583</v>
      </c>
      <c r="I10" s="2"/>
      <c r="J10" s="1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">
      <c r="A11" s="17"/>
      <c r="B11" s="2"/>
      <c r="C11" s="325">
        <v>2005</v>
      </c>
      <c r="D11" s="326"/>
      <c r="E11" s="178">
        <v>1695870</v>
      </c>
      <c r="F11" s="179">
        <v>1690427</v>
      </c>
      <c r="G11" s="204">
        <v>1130289</v>
      </c>
      <c r="H11" s="179">
        <v>1294469</v>
      </c>
      <c r="I11" s="2"/>
      <c r="J11" s="1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">
      <c r="A12" s="17"/>
      <c r="B12" s="2"/>
      <c r="C12" s="325">
        <v>2006</v>
      </c>
      <c r="D12" s="326"/>
      <c r="E12" s="178">
        <v>1630355.0017805009</v>
      </c>
      <c r="F12" s="179">
        <v>1724650.5888491671</v>
      </c>
      <c r="G12" s="204">
        <v>1094888.7609999981</v>
      </c>
      <c r="H12" s="179">
        <v>1361105.9089999974</v>
      </c>
      <c r="I12" s="2"/>
      <c r="J12" s="1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">
      <c r="A13" s="17"/>
      <c r="B13" s="2"/>
      <c r="C13" s="325">
        <v>2007</v>
      </c>
      <c r="D13" s="326"/>
      <c r="E13" s="178">
        <v>1895063.9373500003</v>
      </c>
      <c r="F13" s="179">
        <v>1473967.8811833337</v>
      </c>
      <c r="G13" s="204">
        <v>1233041.9219999975</v>
      </c>
      <c r="H13" s="179">
        <v>1140721.4269999978</v>
      </c>
      <c r="I13" s="2"/>
      <c r="J13" s="1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">
      <c r="A14" s="17"/>
      <c r="B14" s="2"/>
      <c r="C14" s="325">
        <v>2008</v>
      </c>
      <c r="D14" s="326"/>
      <c r="E14" s="178">
        <v>2486943.7519333335</v>
      </c>
      <c r="F14" s="179">
        <v>1352266.9900666659</v>
      </c>
      <c r="G14" s="204">
        <v>1525924.2509999988</v>
      </c>
      <c r="H14" s="179">
        <v>1030204.0049999991</v>
      </c>
      <c r="I14" s="2"/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">
      <c r="A15" s="17"/>
      <c r="B15" s="2"/>
      <c r="C15" s="325">
        <v>2009</v>
      </c>
      <c r="D15" s="326"/>
      <c r="E15" s="178">
        <v>2635344.4327833322</v>
      </c>
      <c r="F15" s="179">
        <v>1184351.5326499997</v>
      </c>
      <c r="G15" s="204">
        <v>1602935.7869999986</v>
      </c>
      <c r="H15" s="179">
        <v>873326.35899999831</v>
      </c>
      <c r="I15" s="2"/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">
      <c r="A16" s="17"/>
      <c r="B16" s="2"/>
      <c r="C16" s="325">
        <v>2010</v>
      </c>
      <c r="D16" s="326"/>
      <c r="E16" s="178">
        <f>+E40</f>
        <v>2775580.5093666669</v>
      </c>
      <c r="F16" s="179">
        <f>+F40</f>
        <v>1074709.3181666662</v>
      </c>
      <c r="G16" s="204">
        <f>+G40</f>
        <v>1674076.2899999977</v>
      </c>
      <c r="H16" s="179">
        <f>+H40</f>
        <v>756847.78399999894</v>
      </c>
      <c r="I16" s="2"/>
      <c r="J16" s="1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 s="17"/>
      <c r="B17" s="2"/>
      <c r="C17" s="325">
        <v>2011</v>
      </c>
      <c r="D17" s="326"/>
      <c r="E17" s="178">
        <f>+E53</f>
        <v>2821102.4663499994</v>
      </c>
      <c r="F17" s="179">
        <f>+F53</f>
        <v>997194.0219833327</v>
      </c>
      <c r="G17" s="204">
        <f>+G53</f>
        <v>1685585.0079999994</v>
      </c>
      <c r="H17" s="179">
        <f>+H53</f>
        <v>693878.62299999897</v>
      </c>
      <c r="I17" s="2"/>
      <c r="J17" s="1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 s="17"/>
      <c r="B18" s="2"/>
      <c r="C18" s="325">
        <v>2012</v>
      </c>
      <c r="D18" s="326"/>
      <c r="E18" s="178">
        <f>+E66</f>
        <v>2877714.8289666674</v>
      </c>
      <c r="F18" s="179">
        <f>+F66</f>
        <v>923868.3774</v>
      </c>
      <c r="G18" s="204">
        <f>+G66</f>
        <v>1688988.6959999916</v>
      </c>
      <c r="H18" s="179">
        <f>+H66</f>
        <v>619822.42599999672</v>
      </c>
      <c r="I18" s="2"/>
      <c r="J18" s="1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 s="17"/>
      <c r="B19" s="2"/>
      <c r="C19" s="325">
        <v>2013</v>
      </c>
      <c r="D19" s="326"/>
      <c r="E19" s="178">
        <f>+E79</f>
        <v>2677872.7564833374</v>
      </c>
      <c r="F19" s="179">
        <f>+F79</f>
        <v>830689.31133333314</v>
      </c>
      <c r="G19" s="204">
        <f>+G79</f>
        <v>1494356.3089999917</v>
      </c>
      <c r="H19" s="179">
        <f>+H79</f>
        <v>562135.11199999519</v>
      </c>
      <c r="I19" s="2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 s="17"/>
      <c r="B20" s="2"/>
      <c r="C20" s="325">
        <v>2014</v>
      </c>
      <c r="D20" s="326"/>
      <c r="E20" s="178">
        <f>+E92</f>
        <v>2581231.2495333343</v>
      </c>
      <c r="F20" s="179">
        <f t="shared" ref="F20:H20" si="0">+F92</f>
        <v>985878.23511666688</v>
      </c>
      <c r="G20" s="204">
        <f t="shared" si="0"/>
        <v>1387779.701999991</v>
      </c>
      <c r="H20" s="179">
        <f t="shared" si="0"/>
        <v>716517.73899999203</v>
      </c>
      <c r="I20" s="2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 s="17"/>
      <c r="B21" s="2"/>
      <c r="C21" s="325">
        <v>2015</v>
      </c>
      <c r="D21" s="326"/>
      <c r="E21" s="178">
        <f>+E105</f>
        <v>2666002.745466664</v>
      </c>
      <c r="F21" s="179">
        <f t="shared" ref="F21:H21" si="1">+F105</f>
        <v>1353705.6237999997</v>
      </c>
      <c r="G21" s="204">
        <f t="shared" si="1"/>
        <v>1378366.3229999905</v>
      </c>
      <c r="H21" s="179">
        <f t="shared" si="1"/>
        <v>1014032.3909999954</v>
      </c>
      <c r="I21" s="2"/>
      <c r="J21" s="1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 s="17"/>
      <c r="B22" s="2"/>
      <c r="C22" s="325">
        <v>2016</v>
      </c>
      <c r="D22" s="326"/>
      <c r="E22" s="178">
        <f>+E118</f>
        <v>2868892.3485000031</v>
      </c>
      <c r="F22" s="179">
        <f t="shared" ref="F22:H22" si="2">+F118</f>
        <v>1566392.0100000016</v>
      </c>
      <c r="G22" s="204">
        <f t="shared" si="2"/>
        <v>1394585.7619999922</v>
      </c>
      <c r="H22" s="179">
        <f t="shared" si="2"/>
        <v>1274372.6159999955</v>
      </c>
      <c r="I22" s="2"/>
      <c r="J22" s="1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 s="17"/>
      <c r="B23" s="2"/>
      <c r="C23" s="325">
        <v>2017</v>
      </c>
      <c r="D23" s="326"/>
      <c r="E23" s="178">
        <f>+E131</f>
        <v>2986405.6961833322</v>
      </c>
      <c r="F23" s="179">
        <f t="shared" ref="F23:H23" si="3">+F131</f>
        <v>1633171.778966666</v>
      </c>
      <c r="G23" s="204">
        <f t="shared" si="3"/>
        <v>1378800.7519999924</v>
      </c>
      <c r="H23" s="179">
        <f t="shared" si="3"/>
        <v>1283039.8849999921</v>
      </c>
      <c r="I23" s="2"/>
      <c r="J23" s="1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 s="17"/>
      <c r="B24" s="2"/>
      <c r="C24" s="325">
        <v>2018</v>
      </c>
      <c r="D24" s="326"/>
      <c r="E24" s="178">
        <f>+E144</f>
        <v>3161674.5514166681</v>
      </c>
      <c r="F24" s="179">
        <f t="shared" ref="F24:H24" si="4">+F144</f>
        <v>1485070.1407166657</v>
      </c>
      <c r="G24" s="204">
        <f t="shared" si="4"/>
        <v>1345455.104999996</v>
      </c>
      <c r="H24" s="179">
        <f t="shared" si="4"/>
        <v>1244541.4739999953</v>
      </c>
      <c r="I24" s="2"/>
      <c r="J24" s="1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">
      <c r="A25" s="17"/>
      <c r="B25" s="2"/>
      <c r="C25" s="325">
        <v>2019</v>
      </c>
      <c r="D25" s="326"/>
      <c r="E25" s="178">
        <f>+E157</f>
        <v>2887462.8174666669</v>
      </c>
      <c r="F25" s="179">
        <f t="shared" ref="F25:H25" si="5">+F157</f>
        <v>1395313.2139333338</v>
      </c>
      <c r="G25" s="204">
        <f t="shared" si="5"/>
        <v>1225291.1189999876</v>
      </c>
      <c r="H25" s="179">
        <f t="shared" si="5"/>
        <v>1121767.8299999924</v>
      </c>
      <c r="I25" s="2"/>
      <c r="J25" s="1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3.5" thickBot="1" x14ac:dyDescent="0.25">
      <c r="A26" s="17"/>
      <c r="B26" s="2"/>
      <c r="C26" s="329">
        <v>2020</v>
      </c>
      <c r="D26" s="330"/>
      <c r="E26" s="205">
        <f>+E170</f>
        <v>3409227.3182666656</v>
      </c>
      <c r="F26" s="206">
        <f t="shared" ref="F26:H26" si="6">+F170</f>
        <v>1643988.3815833335</v>
      </c>
      <c r="G26" s="207">
        <f t="shared" si="6"/>
        <v>1164321.8969999887</v>
      </c>
      <c r="H26" s="206">
        <f t="shared" si="6"/>
        <v>887972.87599999015</v>
      </c>
      <c r="I26" s="2"/>
      <c r="J26" s="1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24.75" thickBot="1" x14ac:dyDescent="0.25">
      <c r="A27" s="17"/>
      <c r="B27" s="18"/>
      <c r="C27" s="251" t="s">
        <v>0</v>
      </c>
      <c r="D27" s="251" t="s">
        <v>1</v>
      </c>
      <c r="E27" s="248" t="s">
        <v>20</v>
      </c>
      <c r="F27" s="249" t="s">
        <v>22</v>
      </c>
      <c r="G27" s="249" t="s">
        <v>21</v>
      </c>
      <c r="H27" s="248" t="s">
        <v>23</v>
      </c>
      <c r="I27" s="18"/>
      <c r="J27" s="18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">
      <c r="A28" s="17"/>
      <c r="B28" s="16"/>
      <c r="C28" s="47">
        <v>2010</v>
      </c>
      <c r="D28" s="117" t="s">
        <v>2</v>
      </c>
      <c r="E28" s="208">
        <v>229666.31116666665</v>
      </c>
      <c r="F28" s="209">
        <v>93628.974700000079</v>
      </c>
      <c r="G28" s="210">
        <v>138115.15699999977</v>
      </c>
      <c r="H28" s="209">
        <v>65852.460999999734</v>
      </c>
      <c r="I28" s="16"/>
      <c r="J28" s="18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">
      <c r="A29" s="17"/>
      <c r="B29" s="16"/>
      <c r="C29" s="47"/>
      <c r="D29" s="117" t="s">
        <v>19</v>
      </c>
      <c r="E29" s="208">
        <v>214449.46441666698</v>
      </c>
      <c r="F29" s="209">
        <v>85031.669016666536</v>
      </c>
      <c r="G29" s="210">
        <v>123564.14599999982</v>
      </c>
      <c r="H29" s="209">
        <v>58153.780999999959</v>
      </c>
      <c r="I29" s="16"/>
      <c r="J29" s="18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">
      <c r="A30" s="17"/>
      <c r="B30" s="16"/>
      <c r="C30" s="47"/>
      <c r="D30" s="117" t="s">
        <v>4</v>
      </c>
      <c r="E30" s="208">
        <v>259730.09833333315</v>
      </c>
      <c r="F30" s="209">
        <v>103597.18399999969</v>
      </c>
      <c r="G30" s="210">
        <v>148356.32499999987</v>
      </c>
      <c r="H30" s="209">
        <v>68482.515999999887</v>
      </c>
      <c r="I30" s="16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">
      <c r="A31" s="17"/>
      <c r="B31" s="16"/>
      <c r="C31" s="47"/>
      <c r="D31" s="117" t="s">
        <v>5</v>
      </c>
      <c r="E31" s="208">
        <v>221986.62126666622</v>
      </c>
      <c r="F31" s="209">
        <v>91677.606216666536</v>
      </c>
      <c r="G31" s="210">
        <v>133913.5929999997</v>
      </c>
      <c r="H31" s="209">
        <v>65497.504999999845</v>
      </c>
      <c r="I31" s="16"/>
      <c r="J31" s="18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">
      <c r="A32" s="17"/>
      <c r="B32" s="16"/>
      <c r="C32" s="47"/>
      <c r="D32" s="117" t="s">
        <v>6</v>
      </c>
      <c r="E32" s="208">
        <v>233278.68628333334</v>
      </c>
      <c r="F32" s="209">
        <v>88913.041183333087</v>
      </c>
      <c r="G32" s="210">
        <v>141621.34599999996</v>
      </c>
      <c r="H32" s="209">
        <v>63760.470999999903</v>
      </c>
      <c r="I32" s="16"/>
      <c r="J32" s="18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">
      <c r="A33" s="17"/>
      <c r="B33" s="16"/>
      <c r="C33" s="47"/>
      <c r="D33" s="117" t="s">
        <v>7</v>
      </c>
      <c r="E33" s="208">
        <v>219402.14143333293</v>
      </c>
      <c r="F33" s="209">
        <v>85148.49173333314</v>
      </c>
      <c r="G33" s="210">
        <v>134260.01099999979</v>
      </c>
      <c r="H33" s="209">
        <v>60861.967999999913</v>
      </c>
      <c r="I33" s="55"/>
      <c r="J33" s="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">
      <c r="A34" s="17"/>
      <c r="B34" s="16"/>
      <c r="C34" s="47"/>
      <c r="D34" s="117" t="s">
        <v>8</v>
      </c>
      <c r="E34" s="208">
        <v>228018.93873333273</v>
      </c>
      <c r="F34" s="209">
        <v>87570.512150000126</v>
      </c>
      <c r="G34" s="210">
        <v>139591.91400000014</v>
      </c>
      <c r="H34" s="209">
        <v>61901.953999999801</v>
      </c>
      <c r="I34" s="55"/>
      <c r="J34" s="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">
      <c r="A35" s="17"/>
      <c r="B35" s="16"/>
      <c r="C35" s="47"/>
      <c r="D35" s="117" t="s">
        <v>9</v>
      </c>
      <c r="E35" s="208">
        <v>228998.00624999986</v>
      </c>
      <c r="F35" s="209">
        <v>90373.668833333184</v>
      </c>
      <c r="G35" s="210">
        <v>138977.48899999959</v>
      </c>
      <c r="H35" s="209">
        <v>63500.824999999997</v>
      </c>
      <c r="I35" s="55"/>
      <c r="J35" s="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">
      <c r="A36" s="17"/>
      <c r="B36" s="16"/>
      <c r="C36" s="47"/>
      <c r="D36" s="117" t="s">
        <v>10</v>
      </c>
      <c r="E36" s="208">
        <v>221317.74020000073</v>
      </c>
      <c r="F36" s="209">
        <v>84604.309466666862</v>
      </c>
      <c r="G36" s="210">
        <v>136037.78499999992</v>
      </c>
      <c r="H36" s="209">
        <v>60555.869999999843</v>
      </c>
      <c r="I36" s="55"/>
      <c r="J36" s="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">
      <c r="A37" s="17"/>
      <c r="B37" s="16"/>
      <c r="C37" s="47"/>
      <c r="D37" s="117" t="s">
        <v>11</v>
      </c>
      <c r="E37" s="208">
        <v>235873.37846666688</v>
      </c>
      <c r="F37" s="209">
        <v>85856.65196666673</v>
      </c>
      <c r="G37" s="210">
        <v>143469.44899999985</v>
      </c>
      <c r="H37" s="209">
        <v>61405.840000000011</v>
      </c>
      <c r="I37" s="55"/>
      <c r="J37" s="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">
      <c r="A38" s="17"/>
      <c r="B38" s="16"/>
      <c r="C38" s="47"/>
      <c r="D38" s="117" t="s">
        <v>12</v>
      </c>
      <c r="E38" s="208">
        <v>236452.91503333347</v>
      </c>
      <c r="F38" s="209">
        <v>89622.750516666769</v>
      </c>
      <c r="G38" s="210">
        <v>143007.38299999968</v>
      </c>
      <c r="H38" s="209">
        <v>63391.666000000114</v>
      </c>
      <c r="I38" s="55"/>
      <c r="J38" s="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">
      <c r="A39" s="17"/>
      <c r="B39" s="16"/>
      <c r="C39" s="47"/>
      <c r="D39" s="117" t="s">
        <v>13</v>
      </c>
      <c r="E39" s="208">
        <v>246406.20778333372</v>
      </c>
      <c r="F39" s="209">
        <v>88684.458383333447</v>
      </c>
      <c r="G39" s="210">
        <v>153161.69199999966</v>
      </c>
      <c r="H39" s="209">
        <v>63482.926999999981</v>
      </c>
      <c r="I39" s="55"/>
      <c r="J39" s="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3.5" thickBot="1" x14ac:dyDescent="0.25">
      <c r="A40" s="17"/>
      <c r="B40" s="16"/>
      <c r="C40" s="48" t="s">
        <v>56</v>
      </c>
      <c r="D40" s="116"/>
      <c r="E40" s="182">
        <f>SUM(E28:E39)</f>
        <v>2775580.5093666669</v>
      </c>
      <c r="F40" s="211">
        <f>SUM(F28:F39)</f>
        <v>1074709.3181666662</v>
      </c>
      <c r="G40" s="182">
        <f>SUM(G28:G39)</f>
        <v>1674076.2899999977</v>
      </c>
      <c r="H40" s="183">
        <f>SUM(H28:H39)</f>
        <v>756847.78399999894</v>
      </c>
      <c r="I40" s="55"/>
      <c r="J40" s="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">
      <c r="A41" s="17"/>
      <c r="B41" s="16"/>
      <c r="C41" s="47">
        <v>2011</v>
      </c>
      <c r="D41" s="117" t="s">
        <v>2</v>
      </c>
      <c r="E41" s="212">
        <v>246500.22663333325</v>
      </c>
      <c r="F41" s="213">
        <v>84016.55290000017</v>
      </c>
      <c r="G41" s="214">
        <v>146232.39799999981</v>
      </c>
      <c r="H41" s="213">
        <v>57436.004000000081</v>
      </c>
      <c r="I41" s="55"/>
      <c r="J41" s="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">
      <c r="A42" s="17"/>
      <c r="B42" s="16"/>
      <c r="C42" s="47"/>
      <c r="D42" s="117" t="s">
        <v>3</v>
      </c>
      <c r="E42" s="208">
        <v>214471.561566666</v>
      </c>
      <c r="F42" s="209">
        <v>75509.902399999846</v>
      </c>
      <c r="G42" s="210">
        <v>125827.45599999973</v>
      </c>
      <c r="H42" s="209">
        <v>51445.738000000078</v>
      </c>
      <c r="I42" s="55"/>
      <c r="J42" s="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">
      <c r="A43" s="17"/>
      <c r="B43" s="16"/>
      <c r="C43" s="47"/>
      <c r="D43" s="117" t="s">
        <v>4</v>
      </c>
      <c r="E43" s="208">
        <v>253701.83136666668</v>
      </c>
      <c r="F43" s="209">
        <v>92377.804399999761</v>
      </c>
      <c r="G43" s="210">
        <v>150333.41000000064</v>
      </c>
      <c r="H43" s="209">
        <v>63612.631999999947</v>
      </c>
      <c r="I43" s="55"/>
      <c r="J43" s="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">
      <c r="A44" s="17"/>
      <c r="B44" s="16"/>
      <c r="C44" s="47"/>
      <c r="D44" s="117" t="s">
        <v>5</v>
      </c>
      <c r="E44" s="208">
        <v>225291.84538333261</v>
      </c>
      <c r="F44" s="209">
        <v>81127.649800000218</v>
      </c>
      <c r="G44" s="210">
        <v>135228.72100000034</v>
      </c>
      <c r="H44" s="209">
        <v>57876.025000000045</v>
      </c>
      <c r="I44" s="55"/>
      <c r="J44" s="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">
      <c r="A45" s="17"/>
      <c r="B45" s="16"/>
      <c r="C45" s="47"/>
      <c r="D45" s="117" t="s">
        <v>6</v>
      </c>
      <c r="E45" s="208">
        <v>236219.14733333301</v>
      </c>
      <c r="F45" s="209">
        <v>84267.048616666376</v>
      </c>
      <c r="G45" s="210">
        <v>140805.75299999944</v>
      </c>
      <c r="H45" s="209">
        <v>59184.354999999974</v>
      </c>
      <c r="I45" s="55"/>
      <c r="J45" s="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">
      <c r="A46" s="17"/>
      <c r="B46" s="16"/>
      <c r="C46" s="47"/>
      <c r="D46" s="117" t="s">
        <v>7</v>
      </c>
      <c r="E46" s="208">
        <v>229930.10915000102</v>
      </c>
      <c r="F46" s="209">
        <v>82241.627350000039</v>
      </c>
      <c r="G46" s="210">
        <v>137336.91399999996</v>
      </c>
      <c r="H46" s="209">
        <v>56723.170999999886</v>
      </c>
      <c r="I46" s="55"/>
      <c r="J46" s="3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">
      <c r="A47" s="17"/>
      <c r="B47" s="16"/>
      <c r="C47" s="47"/>
      <c r="D47" s="117" t="s">
        <v>8</v>
      </c>
      <c r="E47" s="208">
        <v>230528.46073333331</v>
      </c>
      <c r="F47" s="209">
        <v>80060.52991666655</v>
      </c>
      <c r="G47" s="210">
        <v>138114.76099999991</v>
      </c>
      <c r="H47" s="209">
        <v>54268.744999999733</v>
      </c>
      <c r="I47" s="55"/>
      <c r="J47" s="3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">
      <c r="A48" s="17"/>
      <c r="B48" s="16"/>
      <c r="C48" s="47"/>
      <c r="D48" s="117" t="s">
        <v>9</v>
      </c>
      <c r="E48" s="208">
        <v>232574.59200000006</v>
      </c>
      <c r="F48" s="209">
        <v>83220.617983333068</v>
      </c>
      <c r="G48" s="210">
        <v>138915.34699999989</v>
      </c>
      <c r="H48" s="209">
        <v>56016.461999999861</v>
      </c>
      <c r="I48" s="55"/>
      <c r="J48" s="3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2">
      <c r="A49" s="17"/>
      <c r="B49" s="16"/>
      <c r="C49" s="47"/>
      <c r="D49" s="117" t="s">
        <v>10</v>
      </c>
      <c r="E49" s="208">
        <v>222872.31851666636</v>
      </c>
      <c r="F49" s="209">
        <v>78927.75588333339</v>
      </c>
      <c r="G49" s="210">
        <v>135036.88500000021</v>
      </c>
      <c r="H49" s="209">
        <v>56375.570999999713</v>
      </c>
      <c r="I49" s="55"/>
      <c r="J49" s="3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2">
      <c r="A50" s="17"/>
      <c r="B50" s="16"/>
      <c r="C50" s="47"/>
      <c r="D50" s="117" t="s">
        <v>11</v>
      </c>
      <c r="E50" s="208">
        <v>235001.41668333355</v>
      </c>
      <c r="F50" s="209">
        <v>82812.570249999975</v>
      </c>
      <c r="G50" s="210">
        <v>140578.60099999991</v>
      </c>
      <c r="H50" s="209">
        <v>60070.010999999817</v>
      </c>
      <c r="I50" s="55"/>
      <c r="J50" s="3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2">
      <c r="A51" s="17"/>
      <c r="B51" s="16"/>
      <c r="C51" s="47"/>
      <c r="D51" s="117" t="s">
        <v>12</v>
      </c>
      <c r="E51" s="208">
        <v>239121.46234999967</v>
      </c>
      <c r="F51" s="209">
        <v>86674.561516666537</v>
      </c>
      <c r="G51" s="210">
        <v>141737.99799999982</v>
      </c>
      <c r="H51" s="209">
        <v>60241.468999999874</v>
      </c>
      <c r="I51" s="55"/>
      <c r="J51" s="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">
      <c r="A52" s="17"/>
      <c r="B52" s="16"/>
      <c r="C52" s="47"/>
      <c r="D52" s="117" t="s">
        <v>13</v>
      </c>
      <c r="E52" s="208">
        <v>254889.49463333379</v>
      </c>
      <c r="F52" s="209">
        <v>85957.400966666741</v>
      </c>
      <c r="G52" s="210">
        <v>155436.76399999962</v>
      </c>
      <c r="H52" s="209">
        <v>60628.439999999813</v>
      </c>
      <c r="I52" s="55"/>
      <c r="J52" s="3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3.5" thickBot="1" x14ac:dyDescent="0.25">
      <c r="A53" s="17"/>
      <c r="B53" s="16"/>
      <c r="C53" s="48" t="s">
        <v>65</v>
      </c>
      <c r="D53" s="116"/>
      <c r="E53" s="180">
        <f>SUM(E41:E52)</f>
        <v>2821102.4663499994</v>
      </c>
      <c r="F53" s="215">
        <f>SUM(F41:F52)</f>
        <v>997194.0219833327</v>
      </c>
      <c r="G53" s="180">
        <f>SUM(G41:G52)</f>
        <v>1685585.0079999994</v>
      </c>
      <c r="H53" s="181">
        <f>SUM(H41:H52)</f>
        <v>693878.62299999897</v>
      </c>
      <c r="I53" s="55"/>
      <c r="J53" s="3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2">
      <c r="A54" s="17"/>
      <c r="B54" s="16"/>
      <c r="C54" s="51">
        <v>2012</v>
      </c>
      <c r="D54" s="122" t="s">
        <v>2</v>
      </c>
      <c r="E54" s="212">
        <v>244722.40085000038</v>
      </c>
      <c r="F54" s="213">
        <v>82983.802883333206</v>
      </c>
      <c r="G54" s="214">
        <v>142606.87799999944</v>
      </c>
      <c r="H54" s="213">
        <v>56260.411000000058</v>
      </c>
      <c r="I54" s="55"/>
      <c r="J54" s="3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2">
      <c r="A55" s="17"/>
      <c r="B55" s="16"/>
      <c r="C55" s="79"/>
      <c r="D55" s="117" t="s">
        <v>3</v>
      </c>
      <c r="E55" s="208">
        <v>218517.52714999972</v>
      </c>
      <c r="F55" s="209">
        <v>74063.540816666529</v>
      </c>
      <c r="G55" s="210">
        <v>125842.0069999999</v>
      </c>
      <c r="H55" s="209">
        <v>48068.677999999796</v>
      </c>
      <c r="I55" s="55"/>
      <c r="J55" s="3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2">
      <c r="A56" s="17"/>
      <c r="B56" s="16"/>
      <c r="C56" s="79"/>
      <c r="D56" s="117" t="s">
        <v>4</v>
      </c>
      <c r="E56" s="208">
        <v>254140.77175000001</v>
      </c>
      <c r="F56" s="209">
        <v>85605.084916666514</v>
      </c>
      <c r="G56" s="210">
        <v>147967.19599999941</v>
      </c>
      <c r="H56" s="209">
        <v>56726.583999999435</v>
      </c>
      <c r="I56" s="55"/>
      <c r="J56" s="3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2">
      <c r="A57" s="17"/>
      <c r="B57" s="16"/>
      <c r="C57" s="79"/>
      <c r="D57" s="117" t="s">
        <v>5</v>
      </c>
      <c r="E57" s="208">
        <v>235644.64118333321</v>
      </c>
      <c r="F57" s="209">
        <v>76550.755016666997</v>
      </c>
      <c r="G57" s="210">
        <v>137539.5699999994</v>
      </c>
      <c r="H57" s="209">
        <v>51324.010999999831</v>
      </c>
      <c r="I57" s="55"/>
      <c r="J57" s="3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2">
      <c r="A58" s="17"/>
      <c r="B58" s="16"/>
      <c r="C58" s="79"/>
      <c r="D58" s="117" t="s">
        <v>6</v>
      </c>
      <c r="E58" s="208">
        <v>248124.44793333387</v>
      </c>
      <c r="F58" s="209">
        <v>78398.151433333114</v>
      </c>
      <c r="G58" s="210">
        <v>146262.21799999932</v>
      </c>
      <c r="H58" s="209">
        <v>52008.724999999991</v>
      </c>
      <c r="I58" s="55"/>
      <c r="J58" s="3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2">
      <c r="A59" s="17"/>
      <c r="B59" s="16"/>
      <c r="C59" s="79"/>
      <c r="D59" s="117" t="s">
        <v>7</v>
      </c>
      <c r="E59" s="208">
        <v>241250.0377499997</v>
      </c>
      <c r="F59" s="209">
        <v>76261.750900000014</v>
      </c>
      <c r="G59" s="210">
        <v>157596.2019999999</v>
      </c>
      <c r="H59" s="209">
        <v>50321.272999999943</v>
      </c>
      <c r="I59" s="55"/>
      <c r="J59" s="3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2">
      <c r="A60" s="17"/>
      <c r="B60" s="16"/>
      <c r="C60" s="79"/>
      <c r="D60" s="117" t="s">
        <v>8</v>
      </c>
      <c r="E60" s="208">
        <v>239441.84984999979</v>
      </c>
      <c r="F60" s="209">
        <v>74221.162483333566</v>
      </c>
      <c r="G60" s="210">
        <v>138474.98999999912</v>
      </c>
      <c r="H60" s="209">
        <v>49054.732999999178</v>
      </c>
      <c r="I60" s="55"/>
      <c r="J60" s="3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2">
      <c r="A61" s="17"/>
      <c r="B61" s="16"/>
      <c r="C61" s="79"/>
      <c r="D61" s="117" t="s">
        <v>9</v>
      </c>
      <c r="E61" s="208">
        <v>245949.99126666677</v>
      </c>
      <c r="F61" s="209">
        <v>79048.671266666774</v>
      </c>
      <c r="G61" s="210">
        <v>142486.54899999898</v>
      </c>
      <c r="H61" s="209">
        <v>53010.538999999051</v>
      </c>
      <c r="I61" s="55"/>
      <c r="J61" s="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2">
      <c r="A62" s="17"/>
      <c r="B62" s="16"/>
      <c r="C62" s="79"/>
      <c r="D62" s="117" t="s">
        <v>10</v>
      </c>
      <c r="E62" s="208">
        <v>220511.43058333371</v>
      </c>
      <c r="F62" s="209">
        <v>66202.652683333319</v>
      </c>
      <c r="G62" s="210">
        <v>129213.75999999959</v>
      </c>
      <c r="H62" s="209">
        <v>46117.354999999028</v>
      </c>
      <c r="I62" s="55"/>
      <c r="J62" s="3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2">
      <c r="A63" s="17"/>
      <c r="B63" s="16"/>
      <c r="C63" s="79"/>
      <c r="D63" s="117" t="s">
        <v>11</v>
      </c>
      <c r="E63" s="208">
        <v>251182.29365000059</v>
      </c>
      <c r="F63" s="209">
        <v>80285.687633333204</v>
      </c>
      <c r="G63" s="210">
        <v>145415.18899999879</v>
      </c>
      <c r="H63" s="209">
        <v>54493.953000000074</v>
      </c>
      <c r="I63" s="55"/>
      <c r="J63" s="3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2">
      <c r="A64" s="17"/>
      <c r="B64" s="16"/>
      <c r="C64" s="79"/>
      <c r="D64" s="117" t="s">
        <v>12</v>
      </c>
      <c r="E64" s="208">
        <v>234353.45006666673</v>
      </c>
      <c r="F64" s="209">
        <v>76408.071216666678</v>
      </c>
      <c r="G64" s="210">
        <v>134571.04499999888</v>
      </c>
      <c r="H64" s="209">
        <v>51623.619000000108</v>
      </c>
      <c r="I64" s="55"/>
      <c r="J64" s="3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2">
      <c r="A65" s="17"/>
      <c r="B65" s="16"/>
      <c r="C65" s="79"/>
      <c r="D65" s="117" t="s">
        <v>13</v>
      </c>
      <c r="E65" s="208">
        <v>243875.98693333304</v>
      </c>
      <c r="F65" s="209">
        <v>73839.046150000038</v>
      </c>
      <c r="G65" s="210">
        <v>141013.0919999989</v>
      </c>
      <c r="H65" s="209">
        <v>50812.545000000166</v>
      </c>
      <c r="I65" s="55"/>
      <c r="J65" s="3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3.5" thickBot="1" x14ac:dyDescent="0.25">
      <c r="A66" s="17"/>
      <c r="B66" s="16"/>
      <c r="C66" s="48" t="s">
        <v>66</v>
      </c>
      <c r="D66" s="116"/>
      <c r="E66" s="216">
        <f>SUM(E54:E65)</f>
        <v>2877714.8289666674</v>
      </c>
      <c r="F66" s="217">
        <f>SUM(F54:F65)</f>
        <v>923868.3774</v>
      </c>
      <c r="G66" s="216">
        <f>SUM(G54:G65)</f>
        <v>1688988.6959999916</v>
      </c>
      <c r="H66" s="218">
        <f>SUM(H54:H65)</f>
        <v>619822.42599999672</v>
      </c>
      <c r="I66" s="55"/>
      <c r="J66" s="3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2">
      <c r="A67" s="17"/>
      <c r="B67" s="16"/>
      <c r="C67" s="79">
        <v>2013</v>
      </c>
      <c r="D67" s="117" t="s">
        <v>2</v>
      </c>
      <c r="E67" s="212">
        <v>243431.60031666703</v>
      </c>
      <c r="F67" s="213">
        <v>75918.251800000216</v>
      </c>
      <c r="G67" s="212">
        <v>134079.44999999888</v>
      </c>
      <c r="H67" s="213">
        <v>48737.041999999208</v>
      </c>
      <c r="I67" s="55"/>
      <c r="J67" s="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2">
      <c r="A68" s="17"/>
      <c r="B68" s="16"/>
      <c r="C68" s="79"/>
      <c r="D68" s="117" t="s">
        <v>3</v>
      </c>
      <c r="E68" s="208">
        <v>208367.41650000031</v>
      </c>
      <c r="F68" s="209">
        <v>62435.862566666743</v>
      </c>
      <c r="G68" s="208">
        <v>114340.86499999922</v>
      </c>
      <c r="H68" s="209">
        <v>40148.100000000013</v>
      </c>
      <c r="I68" s="55"/>
      <c r="J68" s="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2">
      <c r="A69" s="17"/>
      <c r="B69" s="16"/>
      <c r="C69" s="79"/>
      <c r="D69" s="117" t="s">
        <v>4</v>
      </c>
      <c r="E69" s="208">
        <v>232976.85173333329</v>
      </c>
      <c r="F69" s="209">
        <v>70668.104966666564</v>
      </c>
      <c r="G69" s="208">
        <v>130746.67599999887</v>
      </c>
      <c r="H69" s="209">
        <v>46823.065999999679</v>
      </c>
      <c r="I69" s="55"/>
      <c r="J69" s="3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2">
      <c r="A70" s="17"/>
      <c r="B70" s="16"/>
      <c r="C70" s="79"/>
      <c r="D70" s="117" t="s">
        <v>5</v>
      </c>
      <c r="E70" s="208">
        <v>227612.37796666721</v>
      </c>
      <c r="F70" s="209">
        <v>73047.071116666601</v>
      </c>
      <c r="G70" s="208">
        <v>127076.8639999993</v>
      </c>
      <c r="H70" s="209">
        <v>48244.582999999591</v>
      </c>
      <c r="I70" s="55"/>
      <c r="J70" s="3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2">
      <c r="A71" s="17"/>
      <c r="B71" s="16"/>
      <c r="C71" s="79"/>
      <c r="D71" s="117" t="s">
        <v>6</v>
      </c>
      <c r="E71" s="208">
        <v>229933.4594000002</v>
      </c>
      <c r="F71" s="209">
        <v>70524.886416666588</v>
      </c>
      <c r="G71" s="208">
        <v>129377.42799999907</v>
      </c>
      <c r="H71" s="209">
        <v>47542.120999999897</v>
      </c>
      <c r="I71" s="55"/>
      <c r="J71" s="3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x14ac:dyDescent="0.2">
      <c r="A72" s="17"/>
      <c r="B72" s="16"/>
      <c r="C72" s="79"/>
      <c r="D72" s="117" t="s">
        <v>7</v>
      </c>
      <c r="E72" s="208">
        <v>217109.5080666673</v>
      </c>
      <c r="F72" s="209">
        <v>67069.676966666564</v>
      </c>
      <c r="G72" s="208">
        <v>121742.07699999973</v>
      </c>
      <c r="H72" s="209">
        <v>45993.564000000188</v>
      </c>
      <c r="I72" s="55"/>
      <c r="J72" s="3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2">
      <c r="A73" s="17"/>
      <c r="B73" s="16"/>
      <c r="C73" s="79"/>
      <c r="D73" s="126" t="s">
        <v>8</v>
      </c>
      <c r="E73" s="208">
        <v>226110.05096666701</v>
      </c>
      <c r="F73" s="209">
        <v>69817.408566666476</v>
      </c>
      <c r="G73" s="208">
        <v>125269.57300000025</v>
      </c>
      <c r="H73" s="209">
        <v>47840.349999999096</v>
      </c>
      <c r="I73" s="55"/>
      <c r="J73" s="3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2">
      <c r="A74" s="17"/>
      <c r="B74" s="16"/>
      <c r="C74" s="79"/>
      <c r="D74" s="126" t="s">
        <v>9</v>
      </c>
      <c r="E74" s="208">
        <v>224044.12354999973</v>
      </c>
      <c r="F74" s="209">
        <v>69003.112050000127</v>
      </c>
      <c r="G74" s="208">
        <v>124890.19099999918</v>
      </c>
      <c r="H74" s="209">
        <v>47545.878999999746</v>
      </c>
      <c r="I74" s="55"/>
      <c r="J74" s="3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2">
      <c r="A75" s="17"/>
      <c r="B75" s="16"/>
      <c r="C75" s="79"/>
      <c r="D75" s="126" t="s">
        <v>10</v>
      </c>
      <c r="E75" s="208">
        <v>202629.07100000046</v>
      </c>
      <c r="F75" s="209">
        <v>60997.390250000171</v>
      </c>
      <c r="G75" s="208">
        <v>114214.78199999983</v>
      </c>
      <c r="H75" s="209">
        <v>42698.928999999531</v>
      </c>
      <c r="I75" s="55"/>
      <c r="J75" s="3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2">
      <c r="A76" s="17"/>
      <c r="B76" s="16"/>
      <c r="C76" s="79"/>
      <c r="D76" s="128" t="s">
        <v>11</v>
      </c>
      <c r="E76" s="208">
        <v>223027.55908333353</v>
      </c>
      <c r="F76" s="209">
        <v>72977.807066666748</v>
      </c>
      <c r="G76" s="208">
        <v>124414.3229999992</v>
      </c>
      <c r="H76" s="209">
        <v>50244.176999999116</v>
      </c>
      <c r="I76" s="55"/>
      <c r="J76" s="3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2">
      <c r="A77" s="17"/>
      <c r="B77" s="16"/>
      <c r="C77" s="79"/>
      <c r="D77" s="128" t="s">
        <v>12</v>
      </c>
      <c r="E77" s="208">
        <v>214831.51646666753</v>
      </c>
      <c r="F77" s="209">
        <v>69030.973599999779</v>
      </c>
      <c r="G77" s="208">
        <v>119535.97099999915</v>
      </c>
      <c r="H77" s="209">
        <v>47764.981999999422</v>
      </c>
      <c r="I77" s="55"/>
      <c r="J77" s="3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2">
      <c r="A78" s="17"/>
      <c r="B78" s="16"/>
      <c r="C78" s="79"/>
      <c r="D78" s="128" t="s">
        <v>13</v>
      </c>
      <c r="E78" s="208">
        <v>227799.22143333417</v>
      </c>
      <c r="F78" s="209">
        <v>69198.765966666411</v>
      </c>
      <c r="G78" s="208">
        <v>128668.10899999925</v>
      </c>
      <c r="H78" s="209">
        <v>48552.318999999632</v>
      </c>
      <c r="I78" s="55"/>
      <c r="J78" s="3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3.5" thickBot="1" x14ac:dyDescent="0.25">
      <c r="A79" s="17"/>
      <c r="B79" s="16"/>
      <c r="C79" s="82" t="s">
        <v>67</v>
      </c>
      <c r="D79" s="116"/>
      <c r="E79" s="180">
        <f>SUM(E67:E78)</f>
        <v>2677872.7564833374</v>
      </c>
      <c r="F79" s="181">
        <f>SUM(F67:F78)</f>
        <v>830689.31133333314</v>
      </c>
      <c r="G79" s="180">
        <f>SUM(G67:G78)</f>
        <v>1494356.3089999917</v>
      </c>
      <c r="H79" s="181">
        <f>SUM(H67:H78)</f>
        <v>562135.11199999519</v>
      </c>
      <c r="I79" s="55"/>
      <c r="J79" s="3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2">
      <c r="A80" s="17"/>
      <c r="B80" s="16"/>
      <c r="C80" s="51">
        <v>2014</v>
      </c>
      <c r="D80" s="122" t="s">
        <v>2</v>
      </c>
      <c r="E80" s="212">
        <v>225437.34139999954</v>
      </c>
      <c r="F80" s="214">
        <v>68867.673783333274</v>
      </c>
      <c r="G80" s="212">
        <v>120195.36099999948</v>
      </c>
      <c r="H80" s="213">
        <v>45367.007999999259</v>
      </c>
      <c r="I80" s="55"/>
      <c r="J80" s="3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2">
      <c r="A81" s="17"/>
      <c r="B81" s="16"/>
      <c r="C81" s="79"/>
      <c r="D81" s="131" t="s">
        <v>3</v>
      </c>
      <c r="E81" s="208">
        <v>193651.06813333373</v>
      </c>
      <c r="F81" s="210">
        <v>58432.986683333271</v>
      </c>
      <c r="G81" s="208">
        <v>103332.00499999871</v>
      </c>
      <c r="H81" s="209">
        <v>38575.343999999997</v>
      </c>
      <c r="I81" s="55"/>
      <c r="J81" s="3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2">
      <c r="A82" s="17"/>
      <c r="B82" s="16"/>
      <c r="C82" s="79"/>
      <c r="D82" s="131" t="s">
        <v>4</v>
      </c>
      <c r="E82" s="208">
        <v>225894.01144999967</v>
      </c>
      <c r="F82" s="210">
        <v>72563.706166666365</v>
      </c>
      <c r="G82" s="208">
        <v>121517.3949999999</v>
      </c>
      <c r="H82" s="209">
        <v>50346.540999999292</v>
      </c>
      <c r="I82" s="55"/>
      <c r="J82" s="3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2">
      <c r="A83" s="17"/>
      <c r="B83" s="16"/>
      <c r="C83" s="79"/>
      <c r="D83" s="141" t="s">
        <v>5</v>
      </c>
      <c r="E83" s="208">
        <v>220441.56968333421</v>
      </c>
      <c r="F83" s="210">
        <v>73648.316199999812</v>
      </c>
      <c r="G83" s="208">
        <v>118000.71899999956</v>
      </c>
      <c r="H83" s="209">
        <v>52182.045999999144</v>
      </c>
      <c r="I83" s="55"/>
      <c r="J83" s="3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2">
      <c r="A84" s="17"/>
      <c r="B84" s="16"/>
      <c r="C84" s="79"/>
      <c r="D84" s="141" t="s">
        <v>6</v>
      </c>
      <c r="E84" s="208">
        <v>218900.56505000044</v>
      </c>
      <c r="F84" s="210">
        <v>74564.452033333335</v>
      </c>
      <c r="G84" s="208">
        <v>118719.02599999985</v>
      </c>
      <c r="H84" s="209">
        <v>55684.162999999149</v>
      </c>
      <c r="I84" s="55"/>
      <c r="J84" s="3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2">
      <c r="A85" s="17"/>
      <c r="B85" s="16"/>
      <c r="C85" s="79"/>
      <c r="D85" s="141" t="s">
        <v>7</v>
      </c>
      <c r="E85" s="208">
        <v>212427.12941666733</v>
      </c>
      <c r="F85" s="210">
        <v>78978.406283333286</v>
      </c>
      <c r="G85" s="208">
        <v>115708.30299999885</v>
      </c>
      <c r="H85" s="209">
        <v>61722.808999999179</v>
      </c>
      <c r="I85" s="55"/>
      <c r="J85" s="3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2">
      <c r="C86" s="79"/>
      <c r="D86" s="141" t="s">
        <v>8</v>
      </c>
      <c r="E86" s="208">
        <v>217671.30321666686</v>
      </c>
      <c r="F86" s="210">
        <v>87348.26813333352</v>
      </c>
      <c r="G86" s="208">
        <v>117441.56799999901</v>
      </c>
      <c r="H86" s="209">
        <v>64994.457999999162</v>
      </c>
    </row>
    <row r="87" spans="1:23" x14ac:dyDescent="0.2">
      <c r="C87" s="79"/>
      <c r="D87" s="141" t="s">
        <v>9</v>
      </c>
      <c r="E87" s="208">
        <v>213051.73891666654</v>
      </c>
      <c r="F87" s="210">
        <v>88756.694883333606</v>
      </c>
      <c r="G87" s="208">
        <v>116082.85299999862</v>
      </c>
      <c r="H87" s="209">
        <v>65227.734999999833</v>
      </c>
    </row>
    <row r="88" spans="1:23" x14ac:dyDescent="0.2">
      <c r="C88" s="79"/>
      <c r="D88" s="141" t="s">
        <v>10</v>
      </c>
      <c r="E88" s="208">
        <v>201405.49773333326</v>
      </c>
      <c r="F88" s="210">
        <v>87369.270816666802</v>
      </c>
      <c r="G88" s="208">
        <v>109733.92199999923</v>
      </c>
      <c r="H88" s="209">
        <v>64210.291999999659</v>
      </c>
    </row>
    <row r="89" spans="1:23" x14ac:dyDescent="0.2">
      <c r="C89" s="79"/>
      <c r="D89" s="142" t="s">
        <v>11</v>
      </c>
      <c r="E89" s="208">
        <v>219348.8610000005</v>
      </c>
      <c r="F89" s="210">
        <v>98745.215116666717</v>
      </c>
      <c r="G89" s="208">
        <v>116279.02799999915</v>
      </c>
      <c r="H89" s="209">
        <v>72221.601999999097</v>
      </c>
    </row>
    <row r="90" spans="1:23" x14ac:dyDescent="0.2">
      <c r="C90" s="79"/>
      <c r="D90" s="142" t="s">
        <v>12</v>
      </c>
      <c r="E90" s="208">
        <v>212060.34406666557</v>
      </c>
      <c r="F90" s="210">
        <v>95108.535683333263</v>
      </c>
      <c r="G90" s="208">
        <v>110824.26399999956</v>
      </c>
      <c r="H90" s="209">
        <v>69563.405999998766</v>
      </c>
    </row>
    <row r="91" spans="1:23" x14ac:dyDescent="0.2">
      <c r="C91" s="79"/>
      <c r="D91" s="142" t="s">
        <v>13</v>
      </c>
      <c r="E91" s="208">
        <v>220941.81946666667</v>
      </c>
      <c r="F91" s="210">
        <v>101494.70933333359</v>
      </c>
      <c r="G91" s="208">
        <v>119945.25799999907</v>
      </c>
      <c r="H91" s="209">
        <v>76422.334999999483</v>
      </c>
    </row>
    <row r="92" spans="1:23" ht="13.5" thickBot="1" x14ac:dyDescent="0.25">
      <c r="A92" s="17"/>
      <c r="B92" s="16"/>
      <c r="C92" s="48" t="s">
        <v>69</v>
      </c>
      <c r="D92" s="130"/>
      <c r="E92" s="219">
        <f>+SUM(E80:E91)</f>
        <v>2581231.2495333343</v>
      </c>
      <c r="F92" s="220">
        <f t="shared" ref="F92:H92" si="7">+SUM(F80:F91)</f>
        <v>985878.23511666688</v>
      </c>
      <c r="G92" s="219">
        <f t="shared" si="7"/>
        <v>1387779.701999991</v>
      </c>
      <c r="H92" s="221">
        <f t="shared" si="7"/>
        <v>716517.73899999203</v>
      </c>
      <c r="I92" s="55"/>
      <c r="J92" s="3"/>
      <c r="W92" s="9"/>
    </row>
    <row r="93" spans="1:23" x14ac:dyDescent="0.2">
      <c r="A93" s="17"/>
      <c r="B93" s="16"/>
      <c r="C93" s="51">
        <v>2015</v>
      </c>
      <c r="D93" s="170" t="s">
        <v>2</v>
      </c>
      <c r="E93" s="212">
        <v>216937.76138333298</v>
      </c>
      <c r="F93" s="214">
        <v>101674.23633333333</v>
      </c>
      <c r="G93" s="212">
        <v>112457.80599999829</v>
      </c>
      <c r="H93" s="213">
        <v>75584.97999999988</v>
      </c>
      <c r="I93" s="55"/>
      <c r="J93" s="3"/>
      <c r="W93" s="9"/>
    </row>
    <row r="94" spans="1:23" x14ac:dyDescent="0.2">
      <c r="A94" s="17"/>
      <c r="B94" s="16"/>
      <c r="C94" s="79"/>
      <c r="D94" s="166" t="s">
        <v>3</v>
      </c>
      <c r="E94" s="208">
        <v>195555.97759999937</v>
      </c>
      <c r="F94" s="210">
        <v>92133.449350000024</v>
      </c>
      <c r="G94" s="208">
        <v>101599.14099999869</v>
      </c>
      <c r="H94" s="209">
        <v>68212.113999999885</v>
      </c>
      <c r="I94" s="55"/>
      <c r="J94" s="3"/>
      <c r="W94" s="9"/>
    </row>
    <row r="95" spans="1:23" x14ac:dyDescent="0.2">
      <c r="A95" s="17"/>
      <c r="B95" s="16"/>
      <c r="C95" s="79"/>
      <c r="D95" s="166" t="s">
        <v>4</v>
      </c>
      <c r="E95" s="208">
        <v>237774.12446666585</v>
      </c>
      <c r="F95" s="210">
        <v>113477.19493333326</v>
      </c>
      <c r="G95" s="208">
        <v>122080.3409999991</v>
      </c>
      <c r="H95" s="209">
        <v>82458.227000000101</v>
      </c>
      <c r="I95" s="55"/>
      <c r="J95" s="3"/>
      <c r="W95" s="9"/>
    </row>
    <row r="96" spans="1:23" x14ac:dyDescent="0.2">
      <c r="A96" s="17"/>
      <c r="B96" s="16"/>
      <c r="C96" s="79"/>
      <c r="D96" s="166" t="s">
        <v>5</v>
      </c>
      <c r="E96" s="208">
        <v>221591.19006666692</v>
      </c>
      <c r="F96" s="210">
        <v>110544.77043333303</v>
      </c>
      <c r="G96" s="208">
        <v>113450.51899999916</v>
      </c>
      <c r="H96" s="209">
        <v>81674.726000000024</v>
      </c>
      <c r="I96" s="55"/>
      <c r="J96" s="3"/>
      <c r="W96" s="9"/>
    </row>
    <row r="97" spans="1:23" x14ac:dyDescent="0.2">
      <c r="A97" s="17"/>
      <c r="B97" s="16"/>
      <c r="C97" s="79"/>
      <c r="D97" s="166" t="s">
        <v>6</v>
      </c>
      <c r="E97" s="208">
        <v>212838.77470000007</v>
      </c>
      <c r="F97" s="210">
        <v>106929.85379999956</v>
      </c>
      <c r="G97" s="208">
        <v>111515.08499999967</v>
      </c>
      <c r="H97" s="209">
        <v>80199.531999999803</v>
      </c>
      <c r="I97" s="55"/>
      <c r="J97" s="3"/>
      <c r="W97" s="9"/>
    </row>
    <row r="98" spans="1:23" x14ac:dyDescent="0.2">
      <c r="A98" s="17"/>
      <c r="B98" s="16"/>
      <c r="C98" s="79"/>
      <c r="D98" s="166" t="s">
        <v>7</v>
      </c>
      <c r="E98" s="208">
        <v>212438.35575000002</v>
      </c>
      <c r="F98" s="210">
        <v>111520.55723333317</v>
      </c>
      <c r="G98" s="208">
        <v>111962.5969999995</v>
      </c>
      <c r="H98" s="209">
        <v>84732.16799999983</v>
      </c>
      <c r="I98" s="55"/>
      <c r="J98" s="3"/>
      <c r="W98" s="9"/>
    </row>
    <row r="99" spans="1:23" x14ac:dyDescent="0.2">
      <c r="A99" s="17"/>
      <c r="B99" s="16"/>
      <c r="C99" s="79"/>
      <c r="D99" s="166" t="s">
        <v>8</v>
      </c>
      <c r="E99" s="208">
        <v>223591.77229999946</v>
      </c>
      <c r="F99" s="210">
        <v>116984.56268333344</v>
      </c>
      <c r="G99" s="208">
        <v>116215.77500000001</v>
      </c>
      <c r="H99" s="209">
        <v>88371.38999999997</v>
      </c>
      <c r="I99" s="55"/>
      <c r="J99" s="3"/>
      <c r="W99" s="9"/>
    </row>
    <row r="100" spans="1:23" x14ac:dyDescent="0.2">
      <c r="A100" s="17"/>
      <c r="B100" s="16"/>
      <c r="C100" s="79"/>
      <c r="D100" s="166" t="s">
        <v>9</v>
      </c>
      <c r="E100" s="208">
        <v>232997.56920000003</v>
      </c>
      <c r="F100" s="210">
        <v>119294.96298333343</v>
      </c>
      <c r="G100" s="208">
        <v>120023.60499999959</v>
      </c>
      <c r="H100" s="209">
        <v>89280.279999999475</v>
      </c>
      <c r="I100" s="55"/>
      <c r="J100" s="3"/>
      <c r="W100" s="9"/>
    </row>
    <row r="101" spans="1:23" x14ac:dyDescent="0.2">
      <c r="A101" s="17"/>
      <c r="B101" s="16"/>
      <c r="C101" s="79"/>
      <c r="D101" s="166" t="s">
        <v>10</v>
      </c>
      <c r="E101" s="208">
        <v>223702.60419999965</v>
      </c>
      <c r="F101" s="210">
        <v>116151.70431666635</v>
      </c>
      <c r="G101" s="208">
        <v>115028.67699999949</v>
      </c>
      <c r="H101" s="209">
        <v>85878.588999999207</v>
      </c>
      <c r="I101" s="55"/>
      <c r="J101" s="3"/>
      <c r="W101" s="9"/>
    </row>
    <row r="102" spans="1:23" x14ac:dyDescent="0.2">
      <c r="A102" s="17"/>
      <c r="B102" s="16"/>
      <c r="C102" s="79"/>
      <c r="D102" s="166" t="s">
        <v>11</v>
      </c>
      <c r="E102" s="208">
        <v>227309.45624999973</v>
      </c>
      <c r="F102" s="210">
        <v>120084.18491666715</v>
      </c>
      <c r="G102" s="208">
        <v>117039.88899999853</v>
      </c>
      <c r="H102" s="209">
        <v>91517.328999998528</v>
      </c>
      <c r="I102" s="55"/>
      <c r="J102" s="3"/>
      <c r="W102" s="9"/>
    </row>
    <row r="103" spans="1:23" x14ac:dyDescent="0.2">
      <c r="A103" s="17"/>
      <c r="B103" s="16"/>
      <c r="C103" s="79"/>
      <c r="D103" s="166" t="s">
        <v>12</v>
      </c>
      <c r="E103" s="208">
        <v>224489.77788333394</v>
      </c>
      <c r="F103" s="210">
        <v>123552.51785000013</v>
      </c>
      <c r="G103" s="208">
        <v>114515.1469999993</v>
      </c>
      <c r="H103" s="209">
        <v>94008.588999999047</v>
      </c>
      <c r="I103" s="55"/>
      <c r="J103" s="3"/>
      <c r="W103" s="9"/>
    </row>
    <row r="104" spans="1:23" x14ac:dyDescent="0.2">
      <c r="A104" s="17"/>
      <c r="B104" s="16"/>
      <c r="C104" s="79"/>
      <c r="D104" s="166" t="s">
        <v>13</v>
      </c>
      <c r="E104" s="208">
        <v>236775.38166666581</v>
      </c>
      <c r="F104" s="210">
        <v>121357.62896666698</v>
      </c>
      <c r="G104" s="208">
        <v>122477.74099999946</v>
      </c>
      <c r="H104" s="209">
        <v>92114.466999999757</v>
      </c>
      <c r="I104" s="55"/>
      <c r="J104" s="3"/>
      <c r="W104" s="9"/>
    </row>
    <row r="105" spans="1:23" ht="13.5" thickBot="1" x14ac:dyDescent="0.25">
      <c r="A105" s="17"/>
      <c r="B105" s="16"/>
      <c r="C105" s="48" t="s">
        <v>87</v>
      </c>
      <c r="D105" s="167"/>
      <c r="E105" s="219">
        <f>+SUM(E93:E104)</f>
        <v>2666002.745466664</v>
      </c>
      <c r="F105" s="220">
        <f t="shared" ref="F105:H105" si="8">+SUM(F93:F104)</f>
        <v>1353705.6237999997</v>
      </c>
      <c r="G105" s="219">
        <f t="shared" si="8"/>
        <v>1378366.3229999905</v>
      </c>
      <c r="H105" s="221">
        <f t="shared" si="8"/>
        <v>1014032.3909999954</v>
      </c>
      <c r="I105" s="55"/>
      <c r="J105" s="3"/>
      <c r="W105" s="9"/>
    </row>
    <row r="106" spans="1:23" x14ac:dyDescent="0.2">
      <c r="A106" s="17"/>
      <c r="B106" s="16"/>
      <c r="C106" s="51">
        <v>2016</v>
      </c>
      <c r="D106" s="231" t="s">
        <v>2</v>
      </c>
      <c r="E106" s="212">
        <v>234178.38550000024</v>
      </c>
      <c r="F106" s="214">
        <v>118264.67808333339</v>
      </c>
      <c r="G106" s="212">
        <v>116129.93499999889</v>
      </c>
      <c r="H106" s="213">
        <v>90567.918999999543</v>
      </c>
      <c r="I106" s="55"/>
      <c r="J106" s="3"/>
      <c r="W106" s="9"/>
    </row>
    <row r="107" spans="1:23" x14ac:dyDescent="0.2">
      <c r="A107" s="17"/>
      <c r="B107" s="16"/>
      <c r="C107" s="79"/>
      <c r="D107" s="227" t="s">
        <v>3</v>
      </c>
      <c r="E107" s="208">
        <v>219968.20416666646</v>
      </c>
      <c r="F107" s="210">
        <v>113060.56461666689</v>
      </c>
      <c r="G107" s="208">
        <v>106874.27799999848</v>
      </c>
      <c r="H107" s="209">
        <v>90691.785999999862</v>
      </c>
      <c r="I107" s="55"/>
      <c r="J107" s="3"/>
      <c r="W107" s="9"/>
    </row>
    <row r="108" spans="1:23" x14ac:dyDescent="0.2">
      <c r="A108" s="17"/>
      <c r="B108" s="16"/>
      <c r="C108" s="79"/>
      <c r="D108" s="227" t="s">
        <v>4</v>
      </c>
      <c r="E108" s="208">
        <v>249180.60775000125</v>
      </c>
      <c r="F108" s="210">
        <v>132211.84826666652</v>
      </c>
      <c r="G108" s="208">
        <v>122495.03200000036</v>
      </c>
      <c r="H108" s="209">
        <v>104078.63899999972</v>
      </c>
      <c r="I108" s="55"/>
      <c r="J108" s="3"/>
      <c r="W108" s="9"/>
    </row>
    <row r="109" spans="1:23" x14ac:dyDescent="0.2">
      <c r="A109" s="17"/>
      <c r="B109" s="16"/>
      <c r="C109" s="79"/>
      <c r="D109" s="227" t="s">
        <v>5</v>
      </c>
      <c r="E109" s="208">
        <v>236447.95014999987</v>
      </c>
      <c r="F109" s="210">
        <v>127907.3570500004</v>
      </c>
      <c r="G109" s="208">
        <v>115805.65199999906</v>
      </c>
      <c r="H109" s="209">
        <v>103514.04999999893</v>
      </c>
      <c r="I109" s="55"/>
      <c r="J109" s="3"/>
      <c r="W109" s="9"/>
    </row>
    <row r="110" spans="1:23" x14ac:dyDescent="0.2">
      <c r="A110" s="17"/>
      <c r="B110" s="16"/>
      <c r="C110" s="79"/>
      <c r="D110" s="227" t="s">
        <v>6</v>
      </c>
      <c r="E110" s="208">
        <v>240982.78306666689</v>
      </c>
      <c r="F110" s="210">
        <v>132745.7259833336</v>
      </c>
      <c r="G110" s="208">
        <v>117328.22299999905</v>
      </c>
      <c r="H110" s="209">
        <v>109073.16499999953</v>
      </c>
      <c r="I110" s="55"/>
      <c r="J110" s="3"/>
      <c r="W110" s="9"/>
    </row>
    <row r="111" spans="1:23" x14ac:dyDescent="0.2">
      <c r="A111" s="17"/>
      <c r="B111" s="16"/>
      <c r="C111" s="79"/>
      <c r="D111" s="227" t="s">
        <v>7</v>
      </c>
      <c r="E111" s="208">
        <v>231784.42196666676</v>
      </c>
      <c r="F111" s="210">
        <v>127245.75904999991</v>
      </c>
      <c r="G111" s="208">
        <v>113522.59199999871</v>
      </c>
      <c r="H111" s="209">
        <v>107762.75199999918</v>
      </c>
      <c r="I111" s="55"/>
      <c r="J111" s="3"/>
      <c r="W111" s="9"/>
    </row>
    <row r="112" spans="1:23" x14ac:dyDescent="0.2">
      <c r="A112" s="17"/>
      <c r="B112" s="16"/>
      <c r="C112" s="79"/>
      <c r="D112" s="227" t="s">
        <v>8</v>
      </c>
      <c r="E112" s="208">
        <v>242518.54851666786</v>
      </c>
      <c r="F112" s="210">
        <v>129817.56068333365</v>
      </c>
      <c r="G112" s="208">
        <v>116995.69299999927</v>
      </c>
      <c r="H112" s="209">
        <v>109225.79899999994</v>
      </c>
      <c r="I112" s="55"/>
      <c r="J112" s="3"/>
      <c r="W112" s="9"/>
    </row>
    <row r="113" spans="1:23" x14ac:dyDescent="0.2">
      <c r="A113" s="17"/>
      <c r="B113" s="16"/>
      <c r="C113" s="79"/>
      <c r="D113" s="227" t="s">
        <v>9</v>
      </c>
      <c r="E113" s="208">
        <v>244453.5819333329</v>
      </c>
      <c r="F113" s="210">
        <v>139371.57166666668</v>
      </c>
      <c r="G113" s="208">
        <v>118004.78599999976</v>
      </c>
      <c r="H113" s="209">
        <v>114417.80299999914</v>
      </c>
      <c r="I113" s="55"/>
      <c r="J113" s="3"/>
      <c r="W113" s="9"/>
    </row>
    <row r="114" spans="1:23" x14ac:dyDescent="0.2">
      <c r="A114" s="17"/>
      <c r="B114" s="16"/>
      <c r="C114" s="79"/>
      <c r="D114" s="227" t="s">
        <v>10</v>
      </c>
      <c r="E114" s="208">
        <v>234202.10143333356</v>
      </c>
      <c r="F114" s="210">
        <v>133424.73761666691</v>
      </c>
      <c r="G114" s="208">
        <v>114436.32399999931</v>
      </c>
      <c r="H114" s="209">
        <v>110931.85899999969</v>
      </c>
      <c r="I114" s="55"/>
      <c r="J114" s="3"/>
      <c r="W114" s="9"/>
    </row>
    <row r="115" spans="1:23" x14ac:dyDescent="0.2">
      <c r="A115" s="17"/>
      <c r="B115" s="16"/>
      <c r="C115" s="79"/>
      <c r="D115" s="227" t="s">
        <v>11</v>
      </c>
      <c r="E115" s="208">
        <v>235515.37243333401</v>
      </c>
      <c r="F115" s="210">
        <v>133881.87491666657</v>
      </c>
      <c r="G115" s="208">
        <v>113797.52700000038</v>
      </c>
      <c r="H115" s="209">
        <v>107726.91799999961</v>
      </c>
      <c r="I115" s="55"/>
      <c r="J115" s="3"/>
      <c r="W115" s="9"/>
    </row>
    <row r="116" spans="1:23" x14ac:dyDescent="0.2">
      <c r="A116" s="17"/>
      <c r="B116" s="16"/>
      <c r="C116" s="79"/>
      <c r="D116" s="227" t="s">
        <v>12</v>
      </c>
      <c r="E116" s="208">
        <v>245248.79218333415</v>
      </c>
      <c r="F116" s="210">
        <v>140272.19543333366</v>
      </c>
      <c r="G116" s="208">
        <v>116245.71599999911</v>
      </c>
      <c r="H116" s="209">
        <v>114226.26100000013</v>
      </c>
      <c r="I116" s="55"/>
      <c r="J116" s="3"/>
      <c r="W116" s="9"/>
    </row>
    <row r="117" spans="1:23" x14ac:dyDescent="0.2">
      <c r="A117" s="17"/>
      <c r="B117" s="16"/>
      <c r="C117" s="79"/>
      <c r="D117" s="227" t="s">
        <v>13</v>
      </c>
      <c r="E117" s="208">
        <v>254411.59939999916</v>
      </c>
      <c r="F117" s="210">
        <v>138188.1366333332</v>
      </c>
      <c r="G117" s="208">
        <v>122950.00399999984</v>
      </c>
      <c r="H117" s="209">
        <v>112155.66500000028</v>
      </c>
      <c r="I117" s="55"/>
      <c r="J117" s="3"/>
      <c r="W117" s="9"/>
    </row>
    <row r="118" spans="1:23" ht="13.5" thickBot="1" x14ac:dyDescent="0.25">
      <c r="A118" s="17"/>
      <c r="B118" s="16"/>
      <c r="C118" s="82" t="s">
        <v>88</v>
      </c>
      <c r="D118" s="228"/>
      <c r="E118" s="219">
        <f>SUM(E106:E117)</f>
        <v>2868892.3485000031</v>
      </c>
      <c r="F118" s="220">
        <f t="shared" ref="F118:H118" si="9">SUM(F106:F117)</f>
        <v>1566392.0100000016</v>
      </c>
      <c r="G118" s="219">
        <f t="shared" si="9"/>
        <v>1394585.7619999922</v>
      </c>
      <c r="H118" s="221">
        <f t="shared" si="9"/>
        <v>1274372.6159999955</v>
      </c>
      <c r="I118" s="55"/>
      <c r="J118" s="3"/>
      <c r="W118" s="9"/>
    </row>
    <row r="119" spans="1:23" x14ac:dyDescent="0.2">
      <c r="A119" s="17"/>
      <c r="B119" s="16"/>
      <c r="C119" s="51">
        <v>2017</v>
      </c>
      <c r="D119" s="238" t="s">
        <v>2</v>
      </c>
      <c r="E119" s="212">
        <v>249808.50316666649</v>
      </c>
      <c r="F119" s="214">
        <v>135408.28378333288</v>
      </c>
      <c r="G119" s="212">
        <v>114707.14899999922</v>
      </c>
      <c r="H119" s="213">
        <v>107543.81299999896</v>
      </c>
      <c r="I119" s="55"/>
      <c r="J119" s="3"/>
      <c r="W119" s="9"/>
    </row>
    <row r="120" spans="1:23" x14ac:dyDescent="0.2">
      <c r="A120" s="17"/>
      <c r="B120" s="16"/>
      <c r="C120" s="79"/>
      <c r="D120" s="235" t="s">
        <v>3</v>
      </c>
      <c r="E120" s="208">
        <v>222353.24266666634</v>
      </c>
      <c r="F120" s="210">
        <v>116149.79968333381</v>
      </c>
      <c r="G120" s="208">
        <v>101686.58399999986</v>
      </c>
      <c r="H120" s="209">
        <v>94309.920999999289</v>
      </c>
      <c r="I120" s="55"/>
      <c r="J120" s="3"/>
      <c r="W120" s="9"/>
    </row>
    <row r="121" spans="1:23" x14ac:dyDescent="0.2">
      <c r="A121" s="17"/>
      <c r="B121" s="16"/>
      <c r="C121" s="79"/>
      <c r="D121" s="235" t="s">
        <v>4</v>
      </c>
      <c r="E121" s="208">
        <v>265515.28159999917</v>
      </c>
      <c r="F121" s="210">
        <v>143524.92856666623</v>
      </c>
      <c r="G121" s="208">
        <v>121962.72299999993</v>
      </c>
      <c r="H121" s="209">
        <v>114306.49399999932</v>
      </c>
      <c r="I121" s="55"/>
      <c r="J121" s="3"/>
      <c r="W121" s="9"/>
    </row>
    <row r="122" spans="1:23" x14ac:dyDescent="0.2">
      <c r="A122" s="17"/>
      <c r="B122" s="16"/>
      <c r="C122" s="79"/>
      <c r="D122" s="235" t="s">
        <v>5</v>
      </c>
      <c r="E122" s="208">
        <v>235118.07631666693</v>
      </c>
      <c r="F122" s="210">
        <v>125573.58385000036</v>
      </c>
      <c r="G122" s="208">
        <v>109283.05099999958</v>
      </c>
      <c r="H122" s="209">
        <v>95967.589999999444</v>
      </c>
      <c r="I122" s="55"/>
      <c r="J122" s="3"/>
      <c r="W122" s="9"/>
    </row>
    <row r="123" spans="1:23" x14ac:dyDescent="0.2">
      <c r="A123" s="17"/>
      <c r="B123" s="16"/>
      <c r="C123" s="79"/>
      <c r="D123" s="235" t="s">
        <v>6</v>
      </c>
      <c r="E123" s="208">
        <v>258570.09721666775</v>
      </c>
      <c r="F123" s="210">
        <v>145090.76970000018</v>
      </c>
      <c r="G123" s="208">
        <v>119815.53199999925</v>
      </c>
      <c r="H123" s="209">
        <v>118484.6089999993</v>
      </c>
      <c r="I123" s="55"/>
      <c r="J123" s="3"/>
      <c r="W123" s="9"/>
    </row>
    <row r="124" spans="1:23" x14ac:dyDescent="0.2">
      <c r="A124" s="17"/>
      <c r="B124" s="16"/>
      <c r="C124" s="79"/>
      <c r="D124" s="235" t="s">
        <v>7</v>
      </c>
      <c r="E124" s="208">
        <v>250687.89656666535</v>
      </c>
      <c r="F124" s="210">
        <v>139445.25059999977</v>
      </c>
      <c r="G124" s="208">
        <v>115981.56099999964</v>
      </c>
      <c r="H124" s="209">
        <v>112579.90299999925</v>
      </c>
      <c r="I124" s="55"/>
      <c r="J124" s="3"/>
      <c r="W124" s="9"/>
    </row>
    <row r="125" spans="1:23" x14ac:dyDescent="0.2">
      <c r="A125" s="17"/>
      <c r="B125" s="16"/>
      <c r="C125" s="79"/>
      <c r="D125" s="235" t="s">
        <v>8</v>
      </c>
      <c r="E125" s="208">
        <v>252514.31394999989</v>
      </c>
      <c r="F125" s="210">
        <v>139208.24091666611</v>
      </c>
      <c r="G125" s="208">
        <v>116147.16900000026</v>
      </c>
      <c r="H125" s="209">
        <v>109602.57499999979</v>
      </c>
      <c r="I125" s="55"/>
      <c r="J125" s="3"/>
      <c r="W125" s="9"/>
    </row>
    <row r="126" spans="1:23" x14ac:dyDescent="0.2">
      <c r="A126" s="17"/>
      <c r="B126" s="16"/>
      <c r="C126" s="79"/>
      <c r="D126" s="235" t="s">
        <v>9</v>
      </c>
      <c r="E126" s="208">
        <v>257378.62736666575</v>
      </c>
      <c r="F126" s="210">
        <v>146783.17695000023</v>
      </c>
      <c r="G126" s="208">
        <v>119889.40199999932</v>
      </c>
      <c r="H126" s="209">
        <v>115276.60999999949</v>
      </c>
      <c r="I126" s="55"/>
      <c r="J126" s="3"/>
      <c r="W126" s="9"/>
    </row>
    <row r="127" spans="1:23" x14ac:dyDescent="0.2">
      <c r="A127" s="17"/>
      <c r="B127" s="16"/>
      <c r="C127" s="79"/>
      <c r="D127" s="235" t="s">
        <v>10</v>
      </c>
      <c r="E127" s="208">
        <v>232816.8380500004</v>
      </c>
      <c r="F127" s="210">
        <v>129111.9583166667</v>
      </c>
      <c r="G127" s="208">
        <v>108952.14299999856</v>
      </c>
      <c r="H127" s="209">
        <v>98619.014999998806</v>
      </c>
      <c r="I127" s="55"/>
      <c r="J127" s="3"/>
      <c r="W127" s="9"/>
    </row>
    <row r="128" spans="1:23" x14ac:dyDescent="0.2">
      <c r="A128" s="17"/>
      <c r="B128" s="16"/>
      <c r="C128" s="79"/>
      <c r="D128" s="235" t="s">
        <v>11</v>
      </c>
      <c r="E128" s="208">
        <v>247172.95931666612</v>
      </c>
      <c r="F128" s="210">
        <v>137679.3437666666</v>
      </c>
      <c r="G128" s="208">
        <v>114515.50299999828</v>
      </c>
      <c r="H128" s="209">
        <v>104927.97199999962</v>
      </c>
      <c r="I128" s="55"/>
      <c r="J128" s="3"/>
      <c r="W128" s="9"/>
    </row>
    <row r="129" spans="1:23" x14ac:dyDescent="0.2">
      <c r="A129" s="17"/>
      <c r="B129" s="16"/>
      <c r="C129" s="79"/>
      <c r="D129" s="235" t="s">
        <v>12</v>
      </c>
      <c r="E129" s="208">
        <v>257880.3755666675</v>
      </c>
      <c r="F129" s="210">
        <v>141705.36926666636</v>
      </c>
      <c r="G129" s="208">
        <v>116976.98599999936</v>
      </c>
      <c r="H129" s="209">
        <v>108168.62799999923</v>
      </c>
      <c r="I129" s="55"/>
      <c r="J129" s="3"/>
      <c r="W129" s="9"/>
    </row>
    <row r="130" spans="1:23" x14ac:dyDescent="0.2">
      <c r="A130" s="17"/>
      <c r="B130" s="16"/>
      <c r="C130" s="79"/>
      <c r="D130" s="235" t="s">
        <v>13</v>
      </c>
      <c r="E130" s="208">
        <v>256589.48440000045</v>
      </c>
      <c r="F130" s="210">
        <v>133491.07356666663</v>
      </c>
      <c r="G130" s="208">
        <v>118882.94899999921</v>
      </c>
      <c r="H130" s="209">
        <v>103252.75499999941</v>
      </c>
      <c r="I130" s="55"/>
      <c r="J130" s="3"/>
      <c r="W130" s="9"/>
    </row>
    <row r="131" spans="1:23" ht="13.5" thickBot="1" x14ac:dyDescent="0.25">
      <c r="A131" s="17"/>
      <c r="B131" s="16"/>
      <c r="C131" s="82" t="s">
        <v>89</v>
      </c>
      <c r="D131" s="234"/>
      <c r="E131" s="219">
        <f>SUM(E119:E130)</f>
        <v>2986405.6961833322</v>
      </c>
      <c r="F131" s="220">
        <f t="shared" ref="F131:H131" si="10">SUM(F119:F130)</f>
        <v>1633171.778966666</v>
      </c>
      <c r="G131" s="219">
        <f t="shared" si="10"/>
        <v>1378800.7519999924</v>
      </c>
      <c r="H131" s="221">
        <f t="shared" si="10"/>
        <v>1283039.8849999921</v>
      </c>
      <c r="I131" s="55"/>
      <c r="J131" s="3"/>
      <c r="W131" s="9"/>
    </row>
    <row r="132" spans="1:23" x14ac:dyDescent="0.2">
      <c r="A132" s="17"/>
      <c r="B132" s="16"/>
      <c r="C132" s="51">
        <v>2018</v>
      </c>
      <c r="D132" s="238" t="s">
        <v>2</v>
      </c>
      <c r="E132" s="212">
        <v>263679.46591666632</v>
      </c>
      <c r="F132" s="214">
        <v>133645.31864999991</v>
      </c>
      <c r="G132" s="212">
        <v>115481.91599999998</v>
      </c>
      <c r="H132" s="213">
        <v>103891.83599999985</v>
      </c>
      <c r="I132" s="55"/>
      <c r="J132" s="3"/>
      <c r="W132" s="9"/>
    </row>
    <row r="133" spans="1:23" x14ac:dyDescent="0.2">
      <c r="A133" s="17"/>
      <c r="B133" s="16"/>
      <c r="C133" s="79"/>
      <c r="D133" s="235" t="s">
        <v>3</v>
      </c>
      <c r="E133" s="208">
        <v>235465.13231666715</v>
      </c>
      <c r="F133" s="210">
        <v>115059.65471666674</v>
      </c>
      <c r="G133" s="208">
        <v>101760.08500000012</v>
      </c>
      <c r="H133" s="209">
        <v>94038.564999999537</v>
      </c>
      <c r="I133" s="55"/>
      <c r="J133" s="3"/>
      <c r="W133" s="9"/>
    </row>
    <row r="134" spans="1:23" x14ac:dyDescent="0.2">
      <c r="A134" s="17"/>
      <c r="B134" s="16"/>
      <c r="C134" s="79"/>
      <c r="D134" s="235" t="s">
        <v>4</v>
      </c>
      <c r="E134" s="208">
        <v>271608.05761666683</v>
      </c>
      <c r="F134" s="210">
        <v>132259.27644999951</v>
      </c>
      <c r="G134" s="208">
        <v>119076.34999999947</v>
      </c>
      <c r="H134" s="209">
        <v>105589.21899999991</v>
      </c>
      <c r="I134" s="55"/>
      <c r="J134" s="3"/>
      <c r="W134" s="9"/>
    </row>
    <row r="135" spans="1:23" x14ac:dyDescent="0.2">
      <c r="A135" s="17"/>
      <c r="B135" s="16"/>
      <c r="C135" s="79"/>
      <c r="D135" s="241" t="s">
        <v>5</v>
      </c>
      <c r="E135" s="208">
        <v>261218.45121666713</v>
      </c>
      <c r="F135" s="210">
        <v>129015.01708333331</v>
      </c>
      <c r="G135" s="208">
        <v>113425.03599999977</v>
      </c>
      <c r="H135" s="209">
        <v>105567.73099999962</v>
      </c>
      <c r="I135" s="55"/>
      <c r="J135" s="3"/>
      <c r="W135" s="9"/>
    </row>
    <row r="136" spans="1:23" x14ac:dyDescent="0.2">
      <c r="A136" s="17"/>
      <c r="B136" s="16"/>
      <c r="C136" s="79"/>
      <c r="D136" s="241" t="s">
        <v>6</v>
      </c>
      <c r="E136" s="208">
        <v>267911.09801666677</v>
      </c>
      <c r="F136" s="210">
        <v>128839.16974999983</v>
      </c>
      <c r="G136" s="208">
        <v>116290.63399999955</v>
      </c>
      <c r="H136" s="209">
        <v>104878.3189999996</v>
      </c>
      <c r="I136" s="55"/>
      <c r="J136" s="3"/>
      <c r="W136" s="9"/>
    </row>
    <row r="137" spans="1:23" x14ac:dyDescent="0.2">
      <c r="A137" s="17"/>
      <c r="B137" s="16"/>
      <c r="C137" s="79"/>
      <c r="D137" s="241" t="s">
        <v>7</v>
      </c>
      <c r="E137" s="208">
        <v>264595.8144500007</v>
      </c>
      <c r="F137" s="210">
        <v>124958.05781666658</v>
      </c>
      <c r="G137" s="208">
        <v>114047.22099999977</v>
      </c>
      <c r="H137" s="209">
        <v>103450.72499999966</v>
      </c>
      <c r="I137" s="55"/>
      <c r="J137" s="3"/>
      <c r="W137" s="9"/>
    </row>
    <row r="138" spans="1:23" x14ac:dyDescent="0.2">
      <c r="A138" s="17"/>
      <c r="B138" s="16"/>
      <c r="C138" s="79"/>
      <c r="D138" s="273" t="s">
        <v>8</v>
      </c>
      <c r="E138" s="208">
        <v>265023.80893333326</v>
      </c>
      <c r="F138" s="210">
        <v>120054.59383333342</v>
      </c>
      <c r="G138" s="208">
        <v>111659.64499999997</v>
      </c>
      <c r="H138" s="209">
        <v>100628.51599999986</v>
      </c>
      <c r="I138" s="55"/>
      <c r="J138" s="3"/>
      <c r="W138" s="9"/>
    </row>
    <row r="139" spans="1:23" x14ac:dyDescent="0.2">
      <c r="A139" s="17"/>
      <c r="B139" s="16"/>
      <c r="C139" s="79"/>
      <c r="D139" s="273" t="s">
        <v>9</v>
      </c>
      <c r="E139" s="208">
        <v>276443.04231666552</v>
      </c>
      <c r="F139" s="210">
        <v>128181.62868333339</v>
      </c>
      <c r="G139" s="208">
        <v>117198.4249999993</v>
      </c>
      <c r="H139" s="209">
        <v>110730.46099999927</v>
      </c>
      <c r="I139" s="55"/>
      <c r="J139" s="3"/>
      <c r="W139" s="9"/>
    </row>
    <row r="140" spans="1:23" x14ac:dyDescent="0.2">
      <c r="A140" s="17"/>
      <c r="B140" s="16"/>
      <c r="C140" s="79"/>
      <c r="D140" s="273" t="s">
        <v>10</v>
      </c>
      <c r="E140" s="208">
        <v>239770.25661666639</v>
      </c>
      <c r="F140" s="210">
        <v>107690.28736666669</v>
      </c>
      <c r="G140" s="208">
        <v>101299.09599999995</v>
      </c>
      <c r="H140" s="209">
        <v>92782.082999999562</v>
      </c>
      <c r="I140" s="55"/>
      <c r="J140" s="3"/>
      <c r="W140" s="9"/>
    </row>
    <row r="141" spans="1:23" x14ac:dyDescent="0.2">
      <c r="A141" s="17"/>
      <c r="B141" s="16"/>
      <c r="C141" s="79"/>
      <c r="D141" s="275" t="s">
        <v>11</v>
      </c>
      <c r="E141" s="208">
        <v>279727.06556666741</v>
      </c>
      <c r="F141" s="210">
        <v>128556.44104999975</v>
      </c>
      <c r="G141" s="208">
        <v>114901.80699999974</v>
      </c>
      <c r="H141" s="209">
        <v>114939.15699999893</v>
      </c>
      <c r="I141" s="55"/>
      <c r="J141" s="3"/>
      <c r="W141" s="9"/>
    </row>
    <row r="142" spans="1:23" x14ac:dyDescent="0.2">
      <c r="A142" s="17"/>
      <c r="B142" s="16"/>
      <c r="C142" s="79"/>
      <c r="D142" s="275" t="s">
        <v>12</v>
      </c>
      <c r="E142" s="208">
        <v>266256.08251666639</v>
      </c>
      <c r="F142" s="210">
        <v>120867.99555000017</v>
      </c>
      <c r="G142" s="208">
        <v>108628.94999999891</v>
      </c>
      <c r="H142" s="209">
        <v>103658.19099999942</v>
      </c>
      <c r="I142" s="55"/>
      <c r="J142" s="3"/>
      <c r="W142" s="9"/>
    </row>
    <row r="143" spans="1:23" x14ac:dyDescent="0.2">
      <c r="A143" s="17"/>
      <c r="B143" s="16"/>
      <c r="C143" s="79"/>
      <c r="D143" s="275" t="s">
        <v>13</v>
      </c>
      <c r="E143" s="208">
        <v>269976.27593333391</v>
      </c>
      <c r="F143" s="210">
        <v>115942.69976666631</v>
      </c>
      <c r="G143" s="208">
        <v>111685.93999999933</v>
      </c>
      <c r="H143" s="209">
        <v>104386.67100000003</v>
      </c>
      <c r="I143" s="55"/>
      <c r="J143" s="3"/>
      <c r="W143" s="9"/>
    </row>
    <row r="144" spans="1:23" ht="13.5" thickBot="1" x14ac:dyDescent="0.25">
      <c r="A144" s="17"/>
      <c r="B144" s="16"/>
      <c r="C144" s="82" t="s">
        <v>95</v>
      </c>
      <c r="D144" s="234"/>
      <c r="E144" s="219">
        <f>SUM(E132:E143)</f>
        <v>3161674.5514166681</v>
      </c>
      <c r="F144" s="220">
        <f t="shared" ref="F144:H144" si="11">SUM(F132:F143)</f>
        <v>1485070.1407166657</v>
      </c>
      <c r="G144" s="219">
        <f t="shared" si="11"/>
        <v>1345455.104999996</v>
      </c>
      <c r="H144" s="221">
        <f t="shared" si="11"/>
        <v>1244541.4739999953</v>
      </c>
      <c r="I144" s="55"/>
      <c r="J144" s="3"/>
      <c r="W144" s="9"/>
    </row>
    <row r="145" spans="1:23" x14ac:dyDescent="0.2">
      <c r="A145" s="17"/>
      <c r="B145" s="16"/>
      <c r="C145" s="51">
        <v>2019</v>
      </c>
      <c r="D145" s="291" t="s">
        <v>2</v>
      </c>
      <c r="E145" s="212">
        <v>265306.66651666537</v>
      </c>
      <c r="F145" s="214">
        <v>113124.98758333288</v>
      </c>
      <c r="G145" s="212">
        <v>105336.85799999913</v>
      </c>
      <c r="H145" s="213">
        <v>101598.49299999917</v>
      </c>
      <c r="I145" s="55"/>
      <c r="J145" s="3"/>
      <c r="W145" s="9"/>
    </row>
    <row r="146" spans="1:23" x14ac:dyDescent="0.2">
      <c r="A146" s="17"/>
      <c r="B146" s="16"/>
      <c r="C146" s="79"/>
      <c r="D146" s="287" t="s">
        <v>3</v>
      </c>
      <c r="E146" s="208">
        <v>234461.66174999927</v>
      </c>
      <c r="F146" s="210">
        <v>95475.011183333554</v>
      </c>
      <c r="G146" s="208">
        <v>92785.003999999142</v>
      </c>
      <c r="H146" s="209">
        <v>88283.190999999453</v>
      </c>
      <c r="I146" s="55"/>
      <c r="J146" s="3"/>
      <c r="W146" s="9"/>
    </row>
    <row r="147" spans="1:23" x14ac:dyDescent="0.2">
      <c r="A147" s="17"/>
      <c r="B147" s="16"/>
      <c r="C147" s="79"/>
      <c r="D147" s="287" t="s">
        <v>4</v>
      </c>
      <c r="E147" s="208">
        <v>267480.46675000031</v>
      </c>
      <c r="F147" s="210">
        <v>114725.30951666685</v>
      </c>
      <c r="G147" s="208">
        <v>107392.01199999843</v>
      </c>
      <c r="H147" s="209">
        <v>106905.82099999866</v>
      </c>
      <c r="I147" s="55"/>
      <c r="J147" s="3"/>
      <c r="W147" s="9"/>
    </row>
    <row r="148" spans="1:23" x14ac:dyDescent="0.2">
      <c r="A148" s="17"/>
      <c r="B148" s="16"/>
      <c r="C148" s="79"/>
      <c r="D148" s="287" t="s">
        <v>5</v>
      </c>
      <c r="E148" s="208">
        <v>254035.42993333342</v>
      </c>
      <c r="F148" s="210">
        <v>107998.78506666647</v>
      </c>
      <c r="G148" s="208">
        <v>101402.76599999995</v>
      </c>
      <c r="H148" s="209">
        <v>100272.52299999991</v>
      </c>
      <c r="I148" s="55"/>
      <c r="J148" s="3"/>
      <c r="W148" s="9"/>
    </row>
    <row r="149" spans="1:23" x14ac:dyDescent="0.2">
      <c r="A149" s="17"/>
      <c r="B149" s="16"/>
      <c r="C149" s="79"/>
      <c r="D149" s="287" t="s">
        <v>6</v>
      </c>
      <c r="E149" s="208">
        <v>262318.87338333344</v>
      </c>
      <c r="F149" s="210">
        <v>107837.59965000008</v>
      </c>
      <c r="G149" s="208">
        <v>105378.95200000021</v>
      </c>
      <c r="H149" s="209">
        <v>99562.989000000176</v>
      </c>
      <c r="I149" s="55"/>
      <c r="J149" s="3"/>
      <c r="W149" s="9"/>
    </row>
    <row r="150" spans="1:23" x14ac:dyDescent="0.2">
      <c r="A150" s="17"/>
      <c r="B150" s="16"/>
      <c r="C150" s="79"/>
      <c r="D150" s="287" t="s">
        <v>7</v>
      </c>
      <c r="E150" s="208">
        <v>228039.99896666725</v>
      </c>
      <c r="F150" s="210">
        <v>125211.82893333325</v>
      </c>
      <c r="G150" s="208">
        <v>102542.96399999851</v>
      </c>
      <c r="H150" s="209">
        <v>96524.212999999465</v>
      </c>
      <c r="I150" s="55"/>
      <c r="J150" s="3"/>
      <c r="W150" s="9"/>
    </row>
    <row r="151" spans="1:23" x14ac:dyDescent="0.2">
      <c r="A151" s="17"/>
      <c r="B151" s="16"/>
      <c r="C151" s="79"/>
      <c r="D151" s="287" t="s">
        <v>8</v>
      </c>
      <c r="E151" s="208">
        <v>231322.43741666691</v>
      </c>
      <c r="F151" s="210">
        <v>126469.56585000006</v>
      </c>
      <c r="G151" s="208">
        <v>104502.85899999819</v>
      </c>
      <c r="H151" s="209">
        <v>97795.294999998849</v>
      </c>
      <c r="I151" s="55"/>
      <c r="J151" s="3"/>
      <c r="W151" s="9"/>
    </row>
    <row r="152" spans="1:23" x14ac:dyDescent="0.2">
      <c r="A152" s="17"/>
      <c r="B152" s="16"/>
      <c r="C152" s="79"/>
      <c r="D152" s="287" t="s">
        <v>9</v>
      </c>
      <c r="E152" s="208">
        <v>233186.29673333367</v>
      </c>
      <c r="F152" s="210">
        <v>128102.74189999999</v>
      </c>
      <c r="G152" s="208">
        <v>106045.69799999759</v>
      </c>
      <c r="H152" s="209">
        <v>98872.832999998529</v>
      </c>
      <c r="I152" s="55"/>
      <c r="J152" s="3"/>
      <c r="W152" s="9"/>
    </row>
    <row r="153" spans="1:23" x14ac:dyDescent="0.2">
      <c r="A153" s="17"/>
      <c r="B153" s="16"/>
      <c r="C153" s="79"/>
      <c r="D153" s="287" t="s">
        <v>10</v>
      </c>
      <c r="E153" s="208">
        <v>209843.01408333422</v>
      </c>
      <c r="F153" s="210">
        <v>113068.25036666672</v>
      </c>
      <c r="G153" s="208">
        <v>94761.935999999769</v>
      </c>
      <c r="H153" s="209">
        <v>87283.462999999698</v>
      </c>
      <c r="I153" s="55"/>
      <c r="J153" s="3"/>
      <c r="W153" s="9"/>
    </row>
    <row r="154" spans="1:23" x14ac:dyDescent="0.2">
      <c r="A154" s="17"/>
      <c r="B154" s="16"/>
      <c r="C154" s="79"/>
      <c r="D154" s="287" t="s">
        <v>11</v>
      </c>
      <c r="E154" s="208">
        <v>243384.27486666717</v>
      </c>
      <c r="F154" s="210">
        <v>126302.86560000048</v>
      </c>
      <c r="G154" s="208">
        <v>103560.15599999824</v>
      </c>
      <c r="H154" s="209">
        <v>82247.118999999439</v>
      </c>
      <c r="I154" s="55"/>
      <c r="J154" s="3"/>
      <c r="W154" s="9"/>
    </row>
    <row r="155" spans="1:23" x14ac:dyDescent="0.2">
      <c r="A155" s="17"/>
      <c r="B155" s="16"/>
      <c r="C155" s="79"/>
      <c r="D155" s="287" t="s">
        <v>12</v>
      </c>
      <c r="E155" s="208">
        <v>229801.42775000041</v>
      </c>
      <c r="F155" s="210">
        <v>119081.82073333315</v>
      </c>
      <c r="G155" s="208">
        <v>98339.158999999141</v>
      </c>
      <c r="H155" s="209">
        <v>80018.19899999896</v>
      </c>
      <c r="I155" s="55"/>
      <c r="J155" s="3"/>
      <c r="W155" s="9"/>
    </row>
    <row r="156" spans="1:23" x14ac:dyDescent="0.2">
      <c r="A156" s="17"/>
      <c r="B156" s="16"/>
      <c r="C156" s="79"/>
      <c r="D156" s="287" t="s">
        <v>13</v>
      </c>
      <c r="E156" s="208">
        <v>228282.26931666568</v>
      </c>
      <c r="F156" s="210">
        <v>117914.44755000024</v>
      </c>
      <c r="G156" s="208">
        <v>103242.75499999952</v>
      </c>
      <c r="H156" s="209">
        <v>82403.690999999963</v>
      </c>
      <c r="I156" s="55"/>
      <c r="J156" s="3"/>
      <c r="W156" s="9"/>
    </row>
    <row r="157" spans="1:23" ht="13.5" thickBot="1" x14ac:dyDescent="0.25">
      <c r="A157" s="17"/>
      <c r="B157" s="16"/>
      <c r="C157" s="82" t="s">
        <v>96</v>
      </c>
      <c r="D157" s="289"/>
      <c r="E157" s="195">
        <f>SUM(E145:E156)</f>
        <v>2887462.8174666669</v>
      </c>
      <c r="F157" s="197">
        <f t="shared" ref="F157:H157" si="12">SUM(F145:F156)</f>
        <v>1395313.2139333338</v>
      </c>
      <c r="G157" s="195">
        <f t="shared" si="12"/>
        <v>1225291.1189999876</v>
      </c>
      <c r="H157" s="196">
        <f t="shared" si="12"/>
        <v>1121767.8299999924</v>
      </c>
      <c r="I157" s="55"/>
      <c r="J157" s="3"/>
      <c r="W157" s="9"/>
    </row>
    <row r="158" spans="1:23" x14ac:dyDescent="0.2">
      <c r="A158" s="17"/>
      <c r="B158" s="16"/>
      <c r="C158" s="51">
        <v>2020</v>
      </c>
      <c r="D158" s="298" t="s">
        <v>2</v>
      </c>
      <c r="E158" s="212">
        <v>229253.11668333324</v>
      </c>
      <c r="F158" s="214">
        <v>117091.48069999977</v>
      </c>
      <c r="G158" s="212">
        <v>99331.969999999987</v>
      </c>
      <c r="H158" s="213">
        <v>82813.493999999249</v>
      </c>
      <c r="I158" s="55"/>
      <c r="J158" s="3"/>
      <c r="W158" s="9"/>
    </row>
    <row r="159" spans="1:23" x14ac:dyDescent="0.2">
      <c r="A159" s="17"/>
      <c r="B159" s="16"/>
      <c r="C159" s="79"/>
      <c r="D159" s="294" t="s">
        <v>3</v>
      </c>
      <c r="E159" s="208">
        <v>205632.26616666742</v>
      </c>
      <c r="F159" s="210">
        <v>104199.02083333407</v>
      </c>
      <c r="G159" s="208">
        <v>88956.241999997466</v>
      </c>
      <c r="H159" s="209">
        <v>74417.932999998462</v>
      </c>
      <c r="I159" s="55"/>
      <c r="J159" s="3"/>
      <c r="W159" s="9"/>
    </row>
    <row r="160" spans="1:23" x14ac:dyDescent="0.2">
      <c r="A160" s="17"/>
      <c r="B160" s="16"/>
      <c r="C160" s="79"/>
      <c r="D160" s="294" t="s">
        <v>4</v>
      </c>
      <c r="E160" s="208">
        <v>287711.94811666693</v>
      </c>
      <c r="F160" s="210">
        <v>140797.82688333315</v>
      </c>
      <c r="G160" s="208">
        <v>103702.59799999924</v>
      </c>
      <c r="H160" s="209">
        <v>79240.533999999738</v>
      </c>
      <c r="I160" s="55"/>
      <c r="J160" s="3"/>
      <c r="W160" s="9"/>
    </row>
    <row r="161" spans="1:23" x14ac:dyDescent="0.2">
      <c r="A161" s="17"/>
      <c r="B161" s="16"/>
      <c r="C161" s="79"/>
      <c r="D161" s="294" t="s">
        <v>5</v>
      </c>
      <c r="E161" s="208">
        <v>296562.10695000045</v>
      </c>
      <c r="F161" s="210">
        <v>143822.16654999976</v>
      </c>
      <c r="G161" s="208">
        <v>90127.405999999915</v>
      </c>
      <c r="H161" s="209">
        <v>66867.775999999125</v>
      </c>
      <c r="I161" s="55"/>
      <c r="J161" s="3"/>
      <c r="W161" s="9"/>
    </row>
    <row r="162" spans="1:23" x14ac:dyDescent="0.2">
      <c r="A162" s="17"/>
      <c r="B162" s="16"/>
      <c r="C162" s="79"/>
      <c r="D162" s="294" t="s">
        <v>6</v>
      </c>
      <c r="E162" s="208">
        <v>301075.26314999937</v>
      </c>
      <c r="F162" s="210">
        <v>145668.01741666716</v>
      </c>
      <c r="G162" s="208">
        <v>91862.474999998347</v>
      </c>
      <c r="H162" s="209">
        <v>69064.042999998666</v>
      </c>
      <c r="I162" s="55"/>
      <c r="J162" s="3"/>
      <c r="W162" s="9"/>
    </row>
    <row r="163" spans="1:23" x14ac:dyDescent="0.2">
      <c r="A163" s="17"/>
      <c r="B163" s="16"/>
      <c r="C163" s="79"/>
      <c r="D163" s="294" t="s">
        <v>7</v>
      </c>
      <c r="E163" s="208">
        <v>318149.65701666643</v>
      </c>
      <c r="F163" s="210">
        <v>151913.56216666588</v>
      </c>
      <c r="G163" s="208">
        <v>95304.289999998931</v>
      </c>
      <c r="H163" s="209">
        <v>70387.385999998616</v>
      </c>
      <c r="I163" s="55"/>
      <c r="J163" s="3"/>
      <c r="W163" s="9"/>
    </row>
    <row r="164" spans="1:23" x14ac:dyDescent="0.2">
      <c r="A164" s="17"/>
      <c r="B164" s="16"/>
      <c r="C164" s="79"/>
      <c r="D164" s="294" t="s">
        <v>8</v>
      </c>
      <c r="E164" s="208">
        <v>327958.92061666487</v>
      </c>
      <c r="F164" s="210">
        <v>158284.76046666727</v>
      </c>
      <c r="G164" s="208">
        <v>100548.13299999875</v>
      </c>
      <c r="H164" s="209">
        <v>75808.651999998678</v>
      </c>
      <c r="I164" s="55"/>
      <c r="J164" s="3"/>
      <c r="W164" s="9"/>
    </row>
    <row r="165" spans="1:23" x14ac:dyDescent="0.2">
      <c r="A165" s="17"/>
      <c r="B165" s="16"/>
      <c r="C165" s="79"/>
      <c r="D165" s="294" t="s">
        <v>9</v>
      </c>
      <c r="E165" s="208">
        <v>327247.43248333316</v>
      </c>
      <c r="F165" s="210">
        <v>150321.66711666679</v>
      </c>
      <c r="G165" s="208">
        <v>104467.75799999859</v>
      </c>
      <c r="H165" s="209">
        <v>75250.038999998549</v>
      </c>
      <c r="I165" s="55"/>
      <c r="J165" s="3"/>
      <c r="W165" s="9"/>
    </row>
    <row r="166" spans="1:23" x14ac:dyDescent="0.2">
      <c r="A166" s="17"/>
      <c r="B166" s="16"/>
      <c r="C166" s="79"/>
      <c r="D166" s="294" t="s">
        <v>10</v>
      </c>
      <c r="E166" s="208">
        <v>296437.78671666683</v>
      </c>
      <c r="F166" s="210">
        <v>142251.95573333334</v>
      </c>
      <c r="G166" s="208">
        <v>95618.297999998671</v>
      </c>
      <c r="H166" s="209">
        <v>72698.475999999122</v>
      </c>
      <c r="I166" s="55"/>
      <c r="J166" s="3"/>
      <c r="W166" s="9"/>
    </row>
    <row r="167" spans="1:23" x14ac:dyDescent="0.2">
      <c r="A167" s="17"/>
      <c r="B167" s="16"/>
      <c r="C167" s="79"/>
      <c r="D167" s="294" t="s">
        <v>11</v>
      </c>
      <c r="E167" s="208">
        <v>280866.07209999929</v>
      </c>
      <c r="F167" s="210">
        <v>134536.70566666653</v>
      </c>
      <c r="G167" s="208">
        <v>97279.947999999684</v>
      </c>
      <c r="H167" s="209">
        <v>73949.981000000029</v>
      </c>
      <c r="I167" s="55"/>
      <c r="J167" s="3"/>
      <c r="W167" s="9"/>
    </row>
    <row r="168" spans="1:23" x14ac:dyDescent="0.2">
      <c r="A168" s="17"/>
      <c r="B168" s="16"/>
      <c r="C168" s="79"/>
      <c r="D168" s="294" t="s">
        <v>12</v>
      </c>
      <c r="E168" s="208">
        <v>265055.52476666629</v>
      </c>
      <c r="F168" s="210">
        <v>127967.43498333311</v>
      </c>
      <c r="G168" s="208">
        <v>94983.000999999218</v>
      </c>
      <c r="H168" s="209">
        <v>73544.034999999756</v>
      </c>
      <c r="I168" s="55"/>
      <c r="J168" s="3"/>
      <c r="W168" s="9"/>
    </row>
    <row r="169" spans="1:23" x14ac:dyDescent="0.2">
      <c r="A169" s="17"/>
      <c r="B169" s="16"/>
      <c r="C169" s="79"/>
      <c r="D169" s="294" t="s">
        <v>13</v>
      </c>
      <c r="E169" s="208">
        <v>273277.2235000006</v>
      </c>
      <c r="F169" s="210">
        <v>127133.78306666654</v>
      </c>
      <c r="G169" s="208">
        <v>102139.77799999985</v>
      </c>
      <c r="H169" s="209">
        <v>73930.527000000162</v>
      </c>
      <c r="I169" s="55"/>
      <c r="J169" s="3"/>
      <c r="W169" s="9"/>
    </row>
    <row r="170" spans="1:23" ht="13.5" thickBot="1" x14ac:dyDescent="0.25">
      <c r="A170" s="17"/>
      <c r="B170" s="16"/>
      <c r="C170" s="82" t="s">
        <v>97</v>
      </c>
      <c r="D170" s="295"/>
      <c r="E170" s="219">
        <f>SUM(E158:E169)</f>
        <v>3409227.3182666656</v>
      </c>
      <c r="F170" s="220">
        <f t="shared" ref="F170:H170" si="13">SUM(F158:F169)</f>
        <v>1643988.3815833335</v>
      </c>
      <c r="G170" s="219">
        <f t="shared" si="13"/>
        <v>1164321.8969999887</v>
      </c>
      <c r="H170" s="221">
        <f t="shared" si="13"/>
        <v>887972.87599999015</v>
      </c>
      <c r="I170" s="55"/>
      <c r="J170" s="3"/>
      <c r="W170" s="9"/>
    </row>
    <row r="171" spans="1:23" x14ac:dyDescent="0.2">
      <c r="A171" s="17"/>
      <c r="B171" s="16"/>
      <c r="C171" s="51">
        <v>2021</v>
      </c>
      <c r="D171" s="298" t="s">
        <v>2</v>
      </c>
      <c r="E171" s="212">
        <v>267876.18726666574</v>
      </c>
      <c r="F171" s="214">
        <v>125608.96166666721</v>
      </c>
      <c r="G171" s="212">
        <v>93329.090999999375</v>
      </c>
      <c r="H171" s="213">
        <v>70405.77999999914</v>
      </c>
      <c r="I171" s="55"/>
      <c r="J171" s="3"/>
      <c r="W171" s="9"/>
    </row>
    <row r="172" spans="1:23" x14ac:dyDescent="0.2">
      <c r="A172" s="17"/>
      <c r="B172" s="16"/>
      <c r="C172" s="79"/>
      <c r="D172" s="294" t="s">
        <v>3</v>
      </c>
      <c r="E172" s="208">
        <v>238234.5057833335</v>
      </c>
      <c r="F172" s="210">
        <v>113529.5646166668</v>
      </c>
      <c r="G172" s="208">
        <v>86532.214999994336</v>
      </c>
      <c r="H172" s="209">
        <v>64904.500999999924</v>
      </c>
      <c r="I172" s="55"/>
      <c r="J172" s="3"/>
      <c r="W172" s="9"/>
    </row>
    <row r="173" spans="1:23" x14ac:dyDescent="0.2">
      <c r="A173" s="17"/>
      <c r="B173" s="16"/>
      <c r="C173" s="79"/>
      <c r="D173" s="294" t="s">
        <v>4</v>
      </c>
      <c r="E173" s="208">
        <v>287221.58734999987</v>
      </c>
      <c r="F173" s="210">
        <v>137827.09048333348</v>
      </c>
      <c r="G173" s="208">
        <v>104721.05299999904</v>
      </c>
      <c r="H173" s="209">
        <v>80018.333999999799</v>
      </c>
      <c r="I173" s="55"/>
      <c r="J173" s="3"/>
      <c r="W173" s="9"/>
    </row>
    <row r="174" spans="1:23" x14ac:dyDescent="0.2">
      <c r="A174" s="17"/>
      <c r="B174" s="16"/>
      <c r="C174" s="79"/>
      <c r="D174" s="320" t="s">
        <v>5</v>
      </c>
      <c r="E174" s="208">
        <v>306048.7631500017</v>
      </c>
      <c r="F174" s="210">
        <v>92921.300483333398</v>
      </c>
      <c r="G174" s="208">
        <v>95031.236999999877</v>
      </c>
      <c r="H174" s="209">
        <v>66624.911999998294</v>
      </c>
      <c r="I174" s="55"/>
      <c r="J174" s="3"/>
      <c r="W174" s="9"/>
    </row>
    <row r="175" spans="1:23" x14ac:dyDescent="0.2">
      <c r="A175" s="17"/>
      <c r="B175" s="16"/>
      <c r="C175" s="79"/>
      <c r="D175" s="320" t="s">
        <v>6</v>
      </c>
      <c r="E175" s="208">
        <v>325878.57445000019</v>
      </c>
      <c r="F175" s="210">
        <v>88262.607616666079</v>
      </c>
      <c r="G175" s="208">
        <v>109284.6019999964</v>
      </c>
      <c r="H175" s="209">
        <v>65313.988999998975</v>
      </c>
      <c r="I175" s="55"/>
      <c r="J175" s="3"/>
      <c r="W175" s="9"/>
    </row>
    <row r="176" spans="1:23" x14ac:dyDescent="0.2">
      <c r="A176" s="17"/>
      <c r="B176" s="16"/>
      <c r="C176" s="79"/>
      <c r="D176" s="320" t="s">
        <v>7</v>
      </c>
      <c r="E176" s="208">
        <v>300769.62110000046</v>
      </c>
      <c r="F176" s="210">
        <v>84473.751166666319</v>
      </c>
      <c r="G176" s="208">
        <v>96439.713999996573</v>
      </c>
      <c r="H176" s="209">
        <v>63083.247999997067</v>
      </c>
      <c r="I176" s="55"/>
      <c r="J176" s="3"/>
      <c r="W176" s="9"/>
    </row>
    <row r="177" spans="1:23" x14ac:dyDescent="0.2">
      <c r="A177" s="17"/>
      <c r="B177" s="16"/>
      <c r="C177" s="79"/>
      <c r="D177" s="323" t="s">
        <v>8</v>
      </c>
      <c r="E177" s="208">
        <v>283495.76178333472</v>
      </c>
      <c r="F177" s="210">
        <v>82396.435016666859</v>
      </c>
      <c r="G177" s="208">
        <v>96159.849999999453</v>
      </c>
      <c r="H177" s="209">
        <v>68165.797999996692</v>
      </c>
      <c r="I177" s="55"/>
      <c r="J177" s="3"/>
      <c r="W177" s="9"/>
    </row>
    <row r="178" spans="1:23" x14ac:dyDescent="0.2">
      <c r="A178" s="17"/>
      <c r="B178" s="16"/>
      <c r="C178" s="79"/>
      <c r="D178" s="323" t="s">
        <v>9</v>
      </c>
      <c r="E178" s="208">
        <v>276867.11295000004</v>
      </c>
      <c r="F178" s="210">
        <v>82912.871599999926</v>
      </c>
      <c r="G178" s="208">
        <v>94145.685999995621</v>
      </c>
      <c r="H178" s="209">
        <v>69166.40899999821</v>
      </c>
      <c r="I178" s="55"/>
      <c r="J178" s="3"/>
      <c r="W178" s="9"/>
    </row>
    <row r="179" spans="1:23" x14ac:dyDescent="0.2">
      <c r="A179" s="17"/>
      <c r="B179" s="16"/>
      <c r="C179" s="79"/>
      <c r="D179" s="323" t="s">
        <v>10</v>
      </c>
      <c r="E179" s="208">
        <v>246723.86608333397</v>
      </c>
      <c r="F179" s="210">
        <v>75095.22775000002</v>
      </c>
      <c r="G179" s="208">
        <v>85928.221999997491</v>
      </c>
      <c r="H179" s="209">
        <v>66020.639999996332</v>
      </c>
      <c r="I179" s="55"/>
      <c r="J179" s="3"/>
      <c r="W179" s="9"/>
    </row>
    <row r="180" spans="1:23" ht="13.5" thickBot="1" x14ac:dyDescent="0.25">
      <c r="A180" s="17"/>
      <c r="B180" s="16"/>
      <c r="C180" s="82" t="s">
        <v>99</v>
      </c>
      <c r="D180" s="295"/>
      <c r="E180" s="219">
        <f>SUM(E171:E179)</f>
        <v>2533115.9799166704</v>
      </c>
      <c r="F180" s="220">
        <f t="shared" ref="F180:H180" si="14">SUM(F171:F179)</f>
        <v>883027.81040000007</v>
      </c>
      <c r="G180" s="219">
        <f t="shared" si="14"/>
        <v>861571.66999997804</v>
      </c>
      <c r="H180" s="221">
        <f t="shared" si="14"/>
        <v>613703.61099998432</v>
      </c>
      <c r="I180" s="55"/>
      <c r="J180" s="3"/>
      <c r="W180" s="9"/>
    </row>
    <row r="181" spans="1:23" ht="13.5" thickBot="1" x14ac:dyDescent="0.25">
      <c r="A181" s="17"/>
      <c r="B181" s="17"/>
      <c r="C181" s="17"/>
      <c r="D181" s="17"/>
      <c r="E181" s="42"/>
      <c r="F181" s="17"/>
      <c r="G181" s="17"/>
      <c r="H181" s="17"/>
      <c r="I181" s="17"/>
      <c r="J181" s="18"/>
    </row>
    <row r="182" spans="1:23" ht="13.5" thickBot="1" x14ac:dyDescent="0.25">
      <c r="A182" s="17"/>
      <c r="B182" s="16"/>
      <c r="C182" s="243" t="s">
        <v>101</v>
      </c>
      <c r="D182" s="244"/>
      <c r="E182" s="245">
        <f>+E180/SUM(E158:E166)-1</f>
        <v>-2.1973703389546961E-2</v>
      </c>
      <c r="F182" s="245">
        <f>+F180/SUM(F158:F166)-1</f>
        <v>-0.29602783268257671</v>
      </c>
      <c r="G182" s="245">
        <f>+G180/SUM(G158:G166)-1</f>
        <v>-9.5957191057325364E-3</v>
      </c>
      <c r="H182" s="246">
        <f>+H180/SUM(H158:H166)-1</f>
        <v>-7.9281155444742013E-2</v>
      </c>
      <c r="I182" s="16"/>
      <c r="J182" s="18"/>
    </row>
    <row r="183" spans="1:23" x14ac:dyDescent="0.2">
      <c r="A183" s="17"/>
      <c r="B183" s="16"/>
      <c r="C183" s="158"/>
      <c r="D183" s="159"/>
      <c r="E183" s="286"/>
      <c r="F183" s="113"/>
      <c r="G183" s="60"/>
      <c r="H183" s="60"/>
      <c r="I183" s="16"/>
      <c r="J183" s="18"/>
    </row>
    <row r="184" spans="1:23" x14ac:dyDescent="0.2">
      <c r="A184" s="17"/>
      <c r="B184" s="16"/>
      <c r="C184" s="158"/>
      <c r="D184" s="159"/>
      <c r="E184" s="286"/>
      <c r="F184" s="113"/>
      <c r="G184" s="60"/>
      <c r="H184" s="60"/>
      <c r="I184" s="16"/>
      <c r="J184" s="18"/>
    </row>
    <row r="185" spans="1:23" x14ac:dyDescent="0.2">
      <c r="A185" s="17"/>
      <c r="B185" s="16"/>
      <c r="C185" s="158"/>
      <c r="D185" s="159"/>
      <c r="E185" s="286"/>
      <c r="F185" s="113"/>
      <c r="G185" s="60"/>
      <c r="H185" s="60"/>
      <c r="I185" s="16"/>
      <c r="J185" s="18"/>
    </row>
    <row r="186" spans="1:23" x14ac:dyDescent="0.2">
      <c r="A186" s="17"/>
      <c r="B186" s="16"/>
      <c r="C186" s="45" t="s">
        <v>18</v>
      </c>
      <c r="D186" s="16"/>
      <c r="E186" s="62"/>
      <c r="F186" s="62"/>
      <c r="G186" s="62"/>
      <c r="H186" s="62"/>
      <c r="I186" s="16"/>
      <c r="J186" s="18"/>
    </row>
    <row r="187" spans="1:23" x14ac:dyDescent="0.2">
      <c r="A187" s="17"/>
      <c r="B187" s="16"/>
      <c r="C187" s="16"/>
      <c r="D187" s="16"/>
      <c r="E187" s="40"/>
      <c r="F187" s="16"/>
      <c r="G187" s="16"/>
      <c r="H187" s="16"/>
      <c r="I187" s="16"/>
      <c r="J187" s="18"/>
    </row>
    <row r="188" spans="1:23" x14ac:dyDescent="0.2">
      <c r="A188" s="17"/>
      <c r="B188" s="16"/>
      <c r="C188" s="16"/>
      <c r="D188" s="16"/>
      <c r="E188" s="40"/>
      <c r="F188" s="16"/>
      <c r="G188" s="16"/>
      <c r="H188" s="16"/>
      <c r="I188" s="16"/>
      <c r="J188" s="18"/>
    </row>
    <row r="189" spans="1:23" x14ac:dyDescent="0.2">
      <c r="A189" s="17"/>
      <c r="B189" s="16"/>
      <c r="C189" s="16"/>
      <c r="D189" s="16"/>
      <c r="E189" s="40"/>
      <c r="F189" s="16"/>
      <c r="G189" s="16"/>
      <c r="H189" s="16"/>
      <c r="I189" s="16"/>
      <c r="J189" s="18"/>
    </row>
    <row r="190" spans="1:23" x14ac:dyDescent="0.2">
      <c r="A190" s="17"/>
      <c r="B190" s="16"/>
      <c r="C190" s="16"/>
      <c r="D190" s="16"/>
      <c r="E190" s="40"/>
      <c r="F190" s="16"/>
      <c r="G190" s="16"/>
      <c r="H190" s="16"/>
      <c r="I190" s="16"/>
      <c r="J190" s="18"/>
    </row>
    <row r="191" spans="1:23" x14ac:dyDescent="0.2">
      <c r="A191" s="17"/>
      <c r="B191" s="16"/>
      <c r="C191" s="16"/>
      <c r="D191" s="16"/>
      <c r="E191" s="40"/>
      <c r="F191" s="16"/>
      <c r="G191" s="16"/>
      <c r="H191" s="16"/>
      <c r="I191" s="16"/>
      <c r="J191" s="18"/>
    </row>
    <row r="192" spans="1:23" x14ac:dyDescent="0.2">
      <c r="A192" s="17"/>
      <c r="B192" s="16"/>
      <c r="C192" s="16"/>
      <c r="D192" s="16"/>
      <c r="E192" s="40"/>
      <c r="F192" s="16"/>
      <c r="G192" s="16"/>
      <c r="H192" s="16"/>
      <c r="I192" s="16"/>
      <c r="J192" s="18"/>
    </row>
    <row r="193" spans="1:10" x14ac:dyDescent="0.2">
      <c r="A193" s="17"/>
      <c r="B193" s="16"/>
      <c r="C193" s="16"/>
      <c r="D193" s="16"/>
      <c r="E193" s="40"/>
      <c r="F193" s="16"/>
      <c r="G193" s="16"/>
      <c r="H193" s="16"/>
      <c r="I193" s="16"/>
      <c r="J193" s="18"/>
    </row>
    <row r="194" spans="1:10" x14ac:dyDescent="0.2">
      <c r="A194" s="17"/>
      <c r="B194" s="16"/>
      <c r="C194" s="16"/>
      <c r="D194" s="16"/>
      <c r="E194" s="40"/>
      <c r="F194" s="16"/>
      <c r="G194" s="16"/>
      <c r="H194" s="16"/>
      <c r="I194" s="16"/>
      <c r="J194" s="18"/>
    </row>
    <row r="195" spans="1:10" x14ac:dyDescent="0.2">
      <c r="A195" s="17"/>
      <c r="B195" s="17"/>
      <c r="C195" s="16"/>
      <c r="D195" s="16"/>
      <c r="E195" s="40"/>
      <c r="F195" s="16"/>
      <c r="G195" s="16"/>
      <c r="H195" s="16"/>
      <c r="I195" s="41"/>
      <c r="J195" s="18"/>
    </row>
    <row r="196" spans="1:10" x14ac:dyDescent="0.2">
      <c r="A196" s="17"/>
      <c r="B196" s="17"/>
      <c r="C196" s="16"/>
      <c r="D196" s="16"/>
      <c r="E196" s="40"/>
      <c r="F196" s="16"/>
      <c r="G196" s="16"/>
      <c r="H196" s="16"/>
      <c r="I196" s="41"/>
      <c r="J196" s="18"/>
    </row>
    <row r="197" spans="1:10" x14ac:dyDescent="0.2">
      <c r="A197" s="17"/>
      <c r="B197" s="17"/>
      <c r="C197" s="16"/>
      <c r="D197" s="16"/>
      <c r="E197" s="40"/>
      <c r="F197" s="16"/>
      <c r="G197" s="16"/>
      <c r="H197" s="16"/>
      <c r="I197" s="41"/>
      <c r="J197" s="18"/>
    </row>
    <row r="198" spans="1:10" x14ac:dyDescent="0.2">
      <c r="A198" s="17"/>
      <c r="B198" s="17"/>
      <c r="C198" s="16"/>
      <c r="D198" s="16"/>
      <c r="E198" s="40"/>
      <c r="F198" s="16"/>
      <c r="G198" s="16"/>
      <c r="H198" s="16"/>
      <c r="I198" s="41"/>
      <c r="J198" s="18"/>
    </row>
    <row r="199" spans="1:10" x14ac:dyDescent="0.2">
      <c r="A199" s="17"/>
      <c r="B199" s="17"/>
      <c r="C199" s="16"/>
      <c r="D199" s="16"/>
      <c r="E199" s="40"/>
      <c r="F199" s="16"/>
      <c r="G199" s="16"/>
      <c r="H199" s="16"/>
      <c r="I199" s="41"/>
      <c r="J199" s="18"/>
    </row>
    <row r="200" spans="1:10" x14ac:dyDescent="0.2">
      <c r="A200" s="17"/>
      <c r="B200" s="17"/>
      <c r="C200" s="16"/>
      <c r="D200" s="16"/>
      <c r="E200" s="40"/>
      <c r="F200" s="16"/>
      <c r="G200" s="16"/>
      <c r="H200" s="16"/>
      <c r="I200" s="41"/>
      <c r="J200" s="18"/>
    </row>
    <row r="201" spans="1:10" x14ac:dyDescent="0.2">
      <c r="A201" s="17"/>
      <c r="B201" s="17"/>
      <c r="C201" s="16"/>
      <c r="D201" s="16"/>
      <c r="E201" s="40"/>
      <c r="F201" s="16"/>
      <c r="G201" s="16"/>
      <c r="H201" s="16"/>
      <c r="I201" s="41"/>
      <c r="J201" s="18"/>
    </row>
    <row r="202" spans="1:10" x14ac:dyDescent="0.2">
      <c r="A202" s="17"/>
      <c r="B202" s="17"/>
      <c r="C202" s="16"/>
      <c r="D202" s="16"/>
      <c r="E202" s="40"/>
      <c r="F202" s="16"/>
      <c r="G202" s="16"/>
      <c r="H202" s="16"/>
      <c r="I202" s="17"/>
      <c r="J202" s="17"/>
    </row>
    <row r="203" spans="1:10" hidden="1" x14ac:dyDescent="0.2">
      <c r="A203" s="17"/>
      <c r="B203" s="17"/>
      <c r="C203" s="16"/>
      <c r="D203" s="16"/>
      <c r="E203" s="40"/>
      <c r="F203" s="16"/>
      <c r="G203" s="16"/>
      <c r="H203" s="16"/>
      <c r="I203" s="17"/>
    </row>
    <row r="204" spans="1:10" hidden="1" x14ac:dyDescent="0.2">
      <c r="A204" s="17"/>
      <c r="B204" s="17"/>
      <c r="C204" s="16"/>
      <c r="D204" s="16"/>
      <c r="E204" s="40"/>
      <c r="F204" s="16"/>
      <c r="G204" s="16"/>
      <c r="H204" s="16"/>
      <c r="I204" s="17"/>
    </row>
    <row r="205" spans="1:10" hidden="1" x14ac:dyDescent="0.2">
      <c r="C205" s="17"/>
      <c r="D205" s="17"/>
      <c r="E205" s="17"/>
      <c r="F205" s="17"/>
      <c r="G205" s="17"/>
      <c r="H205" s="17"/>
    </row>
    <row r="206" spans="1:10" hidden="1" x14ac:dyDescent="0.2">
      <c r="C206" s="17"/>
      <c r="D206" s="17"/>
      <c r="E206" s="17"/>
      <c r="F206" s="17"/>
      <c r="G206" s="17"/>
      <c r="H206" s="17"/>
    </row>
    <row r="207" spans="1:10" hidden="1" x14ac:dyDescent="0.2">
      <c r="C207" s="17"/>
      <c r="D207" s="17"/>
      <c r="E207" s="17"/>
      <c r="F207" s="17"/>
      <c r="G207" s="17"/>
      <c r="H207" s="17"/>
    </row>
    <row r="208" spans="1:10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</sheetData>
  <mergeCells count="22">
    <mergeCell ref="C26:D26"/>
    <mergeCell ref="C25:D25"/>
    <mergeCell ref="C24:D24"/>
    <mergeCell ref="C20:D20"/>
    <mergeCell ref="C19:D19"/>
    <mergeCell ref="C18:D18"/>
    <mergeCell ref="C23:D23"/>
    <mergeCell ref="C17:D17"/>
    <mergeCell ref="C22:D22"/>
    <mergeCell ref="C21:D21"/>
    <mergeCell ref="C5:D5"/>
    <mergeCell ref="C6:D6"/>
    <mergeCell ref="C7:D7"/>
    <mergeCell ref="C8:D8"/>
    <mergeCell ref="C9:D9"/>
    <mergeCell ref="C15:D15"/>
    <mergeCell ref="C16:D16"/>
    <mergeCell ref="C10:D10"/>
    <mergeCell ref="C11:D11"/>
    <mergeCell ref="C12:D12"/>
    <mergeCell ref="C13:D13"/>
    <mergeCell ref="C14:D14"/>
  </mergeCells>
  <phoneticPr fontId="0" type="noConversion"/>
  <hyperlinks>
    <hyperlink ref="C4" location="Indice!A1" display="&lt;&lt; VOLVER"/>
    <hyperlink ref="C186" location="Indice!A1" display="&lt;&lt; VOLVER"/>
  </hyperlinks>
  <pageMargins left="0.75" right="0.75" top="1" bottom="1" header="0" footer="0"/>
  <pageSetup orientation="portrait" r:id="rId1"/>
  <headerFooter alignWithMargins="0"/>
  <ignoredErrors>
    <ignoredError sqref="E157:H15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topLeftCell="A5" zoomScale="106" zoomScaleNormal="106" workbookViewId="0">
      <pane xSplit="3" ySplit="2" topLeftCell="D86" activePane="bottomRight" state="frozen"/>
      <selection activeCell="A5" sqref="A5"/>
      <selection pane="topRight" activeCell="D5" sqref="D5"/>
      <selection pane="bottomLeft" activeCell="A7" sqref="A7"/>
      <selection pane="bottomRight" activeCell="R103" sqref="R103:R111"/>
    </sheetView>
  </sheetViews>
  <sheetFormatPr baseColWidth="10" defaultColWidth="0" defaultRowHeight="12.75" zeroHeight="1" x14ac:dyDescent="0.2"/>
  <cols>
    <col min="1" max="1" width="19" customWidth="1"/>
    <col min="2" max="2" width="17.5703125" customWidth="1"/>
    <col min="3" max="3" width="11.5703125" customWidth="1"/>
    <col min="4" max="6" width="12.42578125" bestFit="1" customWidth="1"/>
    <col min="7" max="9" width="11.7109375" bestFit="1" customWidth="1"/>
    <col min="10" max="10" width="11.5703125" customWidth="1"/>
    <col min="11" max="13" width="11.7109375" bestFit="1" customWidth="1"/>
    <col min="14" max="15" width="11.5703125" customWidth="1"/>
    <col min="16" max="16" width="12.42578125" bestFit="1" customWidth="1"/>
    <col min="17" max="19" width="11.5703125" customWidth="1"/>
    <col min="20" max="20" width="11.5703125" hidden="1" customWidth="1"/>
    <col min="21" max="16384" width="11.5703125" hidden="1"/>
  </cols>
  <sheetData>
    <row r="1" spans="2:18" x14ac:dyDescent="0.2"/>
    <row r="2" spans="2:18" x14ac:dyDescent="0.2"/>
    <row r="3" spans="2:18" ht="15" x14ac:dyDescent="0.25">
      <c r="B3" s="59" t="s">
        <v>85</v>
      </c>
      <c r="C3" s="37"/>
      <c r="D3" s="1"/>
      <c r="E3" s="38"/>
      <c r="F3" s="1"/>
    </row>
    <row r="4" spans="2:18" ht="15" x14ac:dyDescent="0.25">
      <c r="B4" s="59" t="s">
        <v>84</v>
      </c>
      <c r="C4" s="37"/>
      <c r="D4" s="1"/>
      <c r="E4" s="38"/>
      <c r="F4" s="1"/>
    </row>
    <row r="5" spans="2:18" ht="13.5" thickBot="1" x14ac:dyDescent="0.25"/>
    <row r="6" spans="2:18" ht="26.25" thickBot="1" x14ac:dyDescent="0.25">
      <c r="B6" s="311" t="s">
        <v>0</v>
      </c>
      <c r="C6" s="312" t="s">
        <v>1</v>
      </c>
      <c r="D6" s="300" t="s">
        <v>72</v>
      </c>
      <c r="E6" s="300" t="s">
        <v>74</v>
      </c>
      <c r="F6" s="300" t="s">
        <v>75</v>
      </c>
      <c r="G6" s="300" t="s">
        <v>76</v>
      </c>
      <c r="H6" s="300" t="s">
        <v>70</v>
      </c>
      <c r="I6" s="300" t="s">
        <v>77</v>
      </c>
      <c r="J6" s="300" t="s">
        <v>73</v>
      </c>
      <c r="K6" s="300" t="s">
        <v>78</v>
      </c>
      <c r="L6" s="300" t="s">
        <v>79</v>
      </c>
      <c r="M6" s="300" t="s">
        <v>71</v>
      </c>
      <c r="N6" s="300" t="s">
        <v>80</v>
      </c>
      <c r="O6" s="300" t="s">
        <v>98</v>
      </c>
      <c r="P6" s="300" t="s">
        <v>81</v>
      </c>
      <c r="Q6" s="301" t="s">
        <v>82</v>
      </c>
    </row>
    <row r="7" spans="2:18" x14ac:dyDescent="0.2">
      <c r="B7" s="302">
        <v>2013</v>
      </c>
      <c r="C7" s="303" t="s">
        <v>2</v>
      </c>
      <c r="D7" s="152">
        <v>97887.796566666628</v>
      </c>
      <c r="E7" s="153">
        <v>43643.380466666757</v>
      </c>
      <c r="F7" s="153">
        <v>99234.257666666672</v>
      </c>
      <c r="G7" s="153">
        <v>474.97633333333334</v>
      </c>
      <c r="H7" s="153">
        <v>1.3077999999999999</v>
      </c>
      <c r="I7" s="153"/>
      <c r="J7" s="153"/>
      <c r="K7" s="153"/>
      <c r="L7" s="153">
        <v>1838.4129833333318</v>
      </c>
      <c r="M7" s="153">
        <v>80.540433333333311</v>
      </c>
      <c r="N7" s="153">
        <v>3.1599999999999988</v>
      </c>
      <c r="O7" s="153"/>
      <c r="P7" s="153">
        <v>267.76806666666647</v>
      </c>
      <c r="Q7" s="313">
        <f>SUM(D7:P7)</f>
        <v>243431.60031666677</v>
      </c>
      <c r="R7" s="161"/>
    </row>
    <row r="8" spans="2:18" x14ac:dyDescent="0.2">
      <c r="B8" s="304"/>
      <c r="C8" s="305" t="s">
        <v>3</v>
      </c>
      <c r="D8" s="154">
        <v>83040.800283333359</v>
      </c>
      <c r="E8" s="155">
        <v>37671.651883333376</v>
      </c>
      <c r="F8" s="155">
        <v>85326.528650000037</v>
      </c>
      <c r="G8" s="155">
        <v>446.10418333333325</v>
      </c>
      <c r="H8" s="155">
        <v>1.9451333333333334</v>
      </c>
      <c r="I8" s="155"/>
      <c r="J8" s="155"/>
      <c r="K8" s="155"/>
      <c r="L8" s="155">
        <v>1577.2567166666665</v>
      </c>
      <c r="M8" s="155">
        <v>75.874333333333368</v>
      </c>
      <c r="N8" s="155">
        <v>2.7380666666666666</v>
      </c>
      <c r="O8" s="155"/>
      <c r="P8" s="155">
        <v>224.51724999999999</v>
      </c>
      <c r="Q8" s="313">
        <f t="shared" ref="Q8:Q39" si="0">SUM(D8:P8)</f>
        <v>208367.41650000014</v>
      </c>
      <c r="R8" s="161"/>
    </row>
    <row r="9" spans="2:18" x14ac:dyDescent="0.2">
      <c r="B9" s="304"/>
      <c r="C9" s="305" t="s">
        <v>4</v>
      </c>
      <c r="D9" s="154">
        <v>94671.846833333388</v>
      </c>
      <c r="E9" s="155">
        <v>39751.98665000005</v>
      </c>
      <c r="F9" s="155">
        <v>95953.393933333457</v>
      </c>
      <c r="G9" s="155">
        <v>507.18189999999964</v>
      </c>
      <c r="H9" s="155">
        <v>2.6204666666666658</v>
      </c>
      <c r="I9" s="155"/>
      <c r="J9" s="155"/>
      <c r="K9" s="155"/>
      <c r="L9" s="155">
        <v>1755.2037833333336</v>
      </c>
      <c r="M9" s="155">
        <v>93.71108333333332</v>
      </c>
      <c r="N9" s="155">
        <v>2.8775333333333326</v>
      </c>
      <c r="O9" s="155"/>
      <c r="P9" s="155">
        <v>238.02954999999986</v>
      </c>
      <c r="Q9" s="313">
        <f t="shared" si="0"/>
        <v>232976.85173333358</v>
      </c>
      <c r="R9" s="161"/>
    </row>
    <row r="10" spans="2:18" x14ac:dyDescent="0.2">
      <c r="B10" s="306"/>
      <c r="C10" s="305" t="s">
        <v>5</v>
      </c>
      <c r="D10" s="154">
        <v>92853.082300000111</v>
      </c>
      <c r="E10" s="155">
        <v>37702.218366666675</v>
      </c>
      <c r="F10" s="155">
        <v>94510.693266666742</v>
      </c>
      <c r="G10" s="155">
        <v>540.1588666666662</v>
      </c>
      <c r="H10" s="155">
        <v>3.7391833333333344</v>
      </c>
      <c r="I10" s="155"/>
      <c r="J10" s="155"/>
      <c r="K10" s="155"/>
      <c r="L10" s="155">
        <v>1608.8707833333335</v>
      </c>
      <c r="M10" s="155">
        <v>104.19084999999991</v>
      </c>
      <c r="N10" s="155">
        <v>3.0534833333333329</v>
      </c>
      <c r="O10" s="155"/>
      <c r="P10" s="155">
        <v>286.37086666666693</v>
      </c>
      <c r="Q10" s="313">
        <f t="shared" si="0"/>
        <v>227612.37796666689</v>
      </c>
      <c r="R10" s="161"/>
    </row>
    <row r="11" spans="2:18" x14ac:dyDescent="0.2">
      <c r="B11" s="304"/>
      <c r="C11" s="305" t="s">
        <v>6</v>
      </c>
      <c r="D11" s="154">
        <v>94287.55935000001</v>
      </c>
      <c r="E11" s="155">
        <v>37940.286383333325</v>
      </c>
      <c r="F11" s="155">
        <v>95005.214366666711</v>
      </c>
      <c r="G11" s="155">
        <v>593.59926666666672</v>
      </c>
      <c r="H11" s="155">
        <v>3.9325833333333331</v>
      </c>
      <c r="I11" s="155"/>
      <c r="J11" s="155"/>
      <c r="K11" s="155"/>
      <c r="L11" s="155">
        <v>1613.7723833333334</v>
      </c>
      <c r="M11" s="155">
        <v>116.03931666666668</v>
      </c>
      <c r="N11" s="155">
        <v>3.5532500000000002</v>
      </c>
      <c r="O11" s="155"/>
      <c r="P11" s="155">
        <v>369.50250000000028</v>
      </c>
      <c r="Q11" s="313">
        <f t="shared" si="0"/>
        <v>229933.45940000002</v>
      </c>
      <c r="R11" s="161"/>
    </row>
    <row r="12" spans="2:18" x14ac:dyDescent="0.2">
      <c r="B12" s="304"/>
      <c r="C12" s="305" t="s">
        <v>7</v>
      </c>
      <c r="D12" s="154">
        <v>89157.048650000099</v>
      </c>
      <c r="E12" s="155">
        <v>35317.378966666656</v>
      </c>
      <c r="F12" s="155">
        <v>89965.63271666666</v>
      </c>
      <c r="G12" s="155">
        <v>582.37631666666641</v>
      </c>
      <c r="H12" s="155">
        <v>4.4539666666666671</v>
      </c>
      <c r="I12" s="155"/>
      <c r="J12" s="155"/>
      <c r="K12" s="155"/>
      <c r="L12" s="155">
        <v>1557.8634333333334</v>
      </c>
      <c r="M12" s="155">
        <v>111.36750000000004</v>
      </c>
      <c r="N12" s="155">
        <v>3.6143166666666668</v>
      </c>
      <c r="O12" s="155"/>
      <c r="P12" s="155">
        <v>409.7721999999996</v>
      </c>
      <c r="Q12" s="313">
        <f t="shared" si="0"/>
        <v>217109.50806666675</v>
      </c>
      <c r="R12" s="161"/>
    </row>
    <row r="13" spans="2:18" x14ac:dyDescent="0.2">
      <c r="B13" s="304"/>
      <c r="C13" s="305" t="s">
        <v>8</v>
      </c>
      <c r="D13" s="154">
        <v>92103.464049999966</v>
      </c>
      <c r="E13" s="155">
        <v>37215.040266666649</v>
      </c>
      <c r="F13" s="155">
        <v>93935.046850000013</v>
      </c>
      <c r="G13" s="155">
        <v>714.18956666666645</v>
      </c>
      <c r="H13" s="155">
        <v>5.0835833333333342</v>
      </c>
      <c r="I13" s="155">
        <v>0.34531666666666672</v>
      </c>
      <c r="J13" s="155"/>
      <c r="K13" s="155"/>
      <c r="L13" s="155">
        <v>1564.3060333333333</v>
      </c>
      <c r="M13" s="155">
        <v>118.62835000000004</v>
      </c>
      <c r="N13" s="155">
        <v>3.3490000000000002</v>
      </c>
      <c r="O13" s="155"/>
      <c r="P13" s="155">
        <v>450.59794999999951</v>
      </c>
      <c r="Q13" s="313">
        <f t="shared" si="0"/>
        <v>226110.0509666666</v>
      </c>
      <c r="R13" s="161"/>
    </row>
    <row r="14" spans="2:18" x14ac:dyDescent="0.2">
      <c r="B14" s="304"/>
      <c r="C14" s="305" t="s">
        <v>9</v>
      </c>
      <c r="D14" s="154">
        <v>91698.134133333268</v>
      </c>
      <c r="E14" s="155">
        <v>35902.455299999958</v>
      </c>
      <c r="F14" s="155">
        <v>93534.42684999996</v>
      </c>
      <c r="G14" s="155">
        <v>755.97109999999986</v>
      </c>
      <c r="H14" s="155">
        <v>6.5393500000000024</v>
      </c>
      <c r="I14" s="155">
        <v>3.5602833333333339</v>
      </c>
      <c r="J14" s="155"/>
      <c r="K14" s="155"/>
      <c r="L14" s="155">
        <v>1571.4719999999986</v>
      </c>
      <c r="M14" s="155">
        <v>111.81050000000005</v>
      </c>
      <c r="N14" s="155">
        <v>3.4245833333333331</v>
      </c>
      <c r="O14" s="155"/>
      <c r="P14" s="155">
        <v>456.32944999999967</v>
      </c>
      <c r="Q14" s="313">
        <f t="shared" si="0"/>
        <v>224044.12354999984</v>
      </c>
      <c r="R14" s="161"/>
    </row>
    <row r="15" spans="2:18" x14ac:dyDescent="0.2">
      <c r="B15" s="304"/>
      <c r="C15" s="305" t="s">
        <v>10</v>
      </c>
      <c r="D15" s="154">
        <v>81475.813833333319</v>
      </c>
      <c r="E15" s="155">
        <v>33077.626816666627</v>
      </c>
      <c r="F15" s="155">
        <v>85347.643283333324</v>
      </c>
      <c r="G15" s="155">
        <v>758.7279999999995</v>
      </c>
      <c r="H15" s="155">
        <v>7.3160833333333324</v>
      </c>
      <c r="I15" s="155">
        <v>7.957200000000002</v>
      </c>
      <c r="J15" s="155"/>
      <c r="K15" s="155"/>
      <c r="L15" s="155">
        <v>1399.1588333333336</v>
      </c>
      <c r="M15" s="155">
        <v>102.3969166666668</v>
      </c>
      <c r="N15" s="155">
        <v>3.6143166666666668</v>
      </c>
      <c r="O15" s="155"/>
      <c r="P15" s="155">
        <v>448.81571666666679</v>
      </c>
      <c r="Q15" s="313">
        <f t="shared" si="0"/>
        <v>202629.07099999997</v>
      </c>
      <c r="R15" s="161"/>
    </row>
    <row r="16" spans="2:18" x14ac:dyDescent="0.2">
      <c r="B16" s="304"/>
      <c r="C16" s="305" t="s">
        <v>11</v>
      </c>
      <c r="D16" s="154">
        <v>89365.618399999919</v>
      </c>
      <c r="E16" s="155">
        <v>36257.641616666682</v>
      </c>
      <c r="F16" s="155">
        <v>94409.010816666618</v>
      </c>
      <c r="G16" s="155">
        <v>873.36898333333397</v>
      </c>
      <c r="H16" s="155">
        <v>3.0194500000000004</v>
      </c>
      <c r="I16" s="155">
        <v>22.875016666666678</v>
      </c>
      <c r="J16" s="155"/>
      <c r="K16" s="155"/>
      <c r="L16" s="155">
        <v>1459.9030000000009</v>
      </c>
      <c r="M16" s="155">
        <v>132.15436666666662</v>
      </c>
      <c r="N16" s="155">
        <v>3.7352000000000007</v>
      </c>
      <c r="O16" s="155"/>
      <c r="P16" s="155">
        <v>500.23223333333306</v>
      </c>
      <c r="Q16" s="313">
        <f t="shared" si="0"/>
        <v>223027.55908333321</v>
      </c>
      <c r="R16" s="161"/>
    </row>
    <row r="17" spans="2:18" x14ac:dyDescent="0.2">
      <c r="B17" s="304"/>
      <c r="C17" s="305" t="s">
        <v>12</v>
      </c>
      <c r="D17" s="154">
        <v>86159.89161666669</v>
      </c>
      <c r="E17" s="155">
        <v>34946.699583333342</v>
      </c>
      <c r="F17" s="155">
        <v>90854.486716666695</v>
      </c>
      <c r="G17" s="155">
        <v>857.05991666666648</v>
      </c>
      <c r="H17" s="155">
        <v>12.5144</v>
      </c>
      <c r="I17" s="155">
        <v>35.094649999999987</v>
      </c>
      <c r="J17" s="155"/>
      <c r="K17" s="155"/>
      <c r="L17" s="155">
        <v>1349.9667999999995</v>
      </c>
      <c r="M17" s="155">
        <v>129.34650000000016</v>
      </c>
      <c r="N17" s="155">
        <v>3.8842000000000008</v>
      </c>
      <c r="O17" s="155"/>
      <c r="P17" s="155">
        <v>482.57208333333307</v>
      </c>
      <c r="Q17" s="313">
        <f t="shared" si="0"/>
        <v>214831.51646666674</v>
      </c>
      <c r="R17" s="161"/>
    </row>
    <row r="18" spans="2:18" ht="13.5" thickBot="1" x14ac:dyDescent="0.25">
      <c r="B18" s="304"/>
      <c r="C18" s="305" t="s">
        <v>13</v>
      </c>
      <c r="D18" s="156">
        <v>91037.402316666616</v>
      </c>
      <c r="E18" s="157">
        <v>37412.963933333318</v>
      </c>
      <c r="F18" s="157">
        <v>96218.472716666656</v>
      </c>
      <c r="G18" s="157">
        <v>945.75414999999998</v>
      </c>
      <c r="H18" s="157">
        <v>13.387083333333335</v>
      </c>
      <c r="I18" s="157">
        <v>141.21391666666662</v>
      </c>
      <c r="J18" s="157"/>
      <c r="K18" s="157"/>
      <c r="L18" s="157">
        <v>1359.9347166666682</v>
      </c>
      <c r="M18" s="157">
        <v>141.73504999999997</v>
      </c>
      <c r="N18" s="157">
        <v>3.6066166666666666</v>
      </c>
      <c r="O18" s="157"/>
      <c r="P18" s="157">
        <v>524.75093333333291</v>
      </c>
      <c r="Q18" s="314">
        <f t="shared" si="0"/>
        <v>227799.22143333324</v>
      </c>
      <c r="R18" s="161"/>
    </row>
    <row r="19" spans="2:18" x14ac:dyDescent="0.2">
      <c r="B19" s="302">
        <v>2014</v>
      </c>
      <c r="C19" s="303" t="s">
        <v>2</v>
      </c>
      <c r="D19" s="152">
        <v>90715.125583333138</v>
      </c>
      <c r="E19" s="153">
        <v>36722.143950000005</v>
      </c>
      <c r="F19" s="153">
        <v>94884.643216666649</v>
      </c>
      <c r="G19" s="153">
        <v>939.70124999999996</v>
      </c>
      <c r="H19" s="153">
        <v>18.106749999999991</v>
      </c>
      <c r="I19" s="153">
        <v>175.45526666666657</v>
      </c>
      <c r="J19" s="153"/>
      <c r="K19" s="153"/>
      <c r="L19" s="153">
        <v>1328.9950000000008</v>
      </c>
      <c r="M19" s="153">
        <v>137.15001666666669</v>
      </c>
      <c r="N19" s="153">
        <v>4.0639500000000002</v>
      </c>
      <c r="O19" s="153"/>
      <c r="P19" s="153">
        <v>511.95641666666694</v>
      </c>
      <c r="Q19" s="315">
        <f t="shared" si="0"/>
        <v>225437.3413999998</v>
      </c>
      <c r="R19" s="163"/>
    </row>
    <row r="20" spans="2:18" x14ac:dyDescent="0.2">
      <c r="B20" s="304"/>
      <c r="C20" s="305" t="s">
        <v>3</v>
      </c>
      <c r="D20" s="154">
        <v>75915.692549999978</v>
      </c>
      <c r="E20" s="155">
        <v>32285.405399999989</v>
      </c>
      <c r="F20" s="155">
        <v>82598.880050000036</v>
      </c>
      <c r="G20" s="155">
        <v>841.71034999999972</v>
      </c>
      <c r="H20" s="155">
        <v>17.490866666666662</v>
      </c>
      <c r="I20" s="155">
        <v>145.56201666666669</v>
      </c>
      <c r="J20" s="155"/>
      <c r="K20" s="155"/>
      <c r="L20" s="155">
        <v>1245.0237499999985</v>
      </c>
      <c r="M20" s="155">
        <v>129.42468333333321</v>
      </c>
      <c r="N20" s="155">
        <v>3.8091166666666663</v>
      </c>
      <c r="O20" s="155"/>
      <c r="P20" s="155">
        <v>468.06934999999902</v>
      </c>
      <c r="Q20" s="313">
        <f t="shared" si="0"/>
        <v>193651.06813333335</v>
      </c>
      <c r="R20" s="163"/>
    </row>
    <row r="21" spans="2:18" x14ac:dyDescent="0.2">
      <c r="B21" s="304"/>
      <c r="C21" s="305" t="s">
        <v>4</v>
      </c>
      <c r="D21" s="154">
        <v>89359.059683333311</v>
      </c>
      <c r="E21" s="155">
        <v>37588.392666666667</v>
      </c>
      <c r="F21" s="155">
        <v>95487.30613333339</v>
      </c>
      <c r="G21" s="155">
        <v>993.51378333333366</v>
      </c>
      <c r="H21" s="155">
        <v>20.33668333333334</v>
      </c>
      <c r="I21" s="155">
        <v>168.91123333333326</v>
      </c>
      <c r="J21" s="155"/>
      <c r="K21" s="155"/>
      <c r="L21" s="155">
        <v>1561.640500000002</v>
      </c>
      <c r="M21" s="155">
        <v>161.71056666666667</v>
      </c>
      <c r="N21" s="155">
        <v>3.5348166666666661</v>
      </c>
      <c r="O21" s="155"/>
      <c r="P21" s="155">
        <v>549.60538333333341</v>
      </c>
      <c r="Q21" s="313">
        <f t="shared" si="0"/>
        <v>225894.01145000008</v>
      </c>
      <c r="R21" s="163"/>
    </row>
    <row r="22" spans="2:18" x14ac:dyDescent="0.2">
      <c r="B22" s="304"/>
      <c r="C22" s="305" t="s">
        <v>5</v>
      </c>
      <c r="D22" s="154">
        <v>85099.685766666473</v>
      </c>
      <c r="E22" s="155">
        <v>36440.754083333311</v>
      </c>
      <c r="F22" s="155">
        <v>94247.162549999848</v>
      </c>
      <c r="G22" s="155">
        <v>936.69273333333376</v>
      </c>
      <c r="H22" s="155">
        <v>18.572100000000002</v>
      </c>
      <c r="I22" s="155">
        <v>191.20930000000001</v>
      </c>
      <c r="J22" s="155">
        <v>8.4469999999999992</v>
      </c>
      <c r="K22" s="155"/>
      <c r="L22" s="155">
        <v>1557.7672833333347</v>
      </c>
      <c r="M22" s="155">
        <v>126.47446666666666</v>
      </c>
      <c r="N22" s="155">
        <v>2.9831499999999997</v>
      </c>
      <c r="O22" s="155"/>
      <c r="P22" s="155">
        <v>1811.8212500000018</v>
      </c>
      <c r="Q22" s="313">
        <f t="shared" si="0"/>
        <v>220441.56968333293</v>
      </c>
      <c r="R22" s="163"/>
    </row>
    <row r="23" spans="2:18" x14ac:dyDescent="0.2">
      <c r="B23" s="304"/>
      <c r="C23" s="305" t="s">
        <v>6</v>
      </c>
      <c r="D23" s="154">
        <v>85118.570983333339</v>
      </c>
      <c r="E23" s="155">
        <v>36234.087616666657</v>
      </c>
      <c r="F23" s="155">
        <v>92705.198016666589</v>
      </c>
      <c r="G23" s="155">
        <v>954.40306666666663</v>
      </c>
      <c r="H23" s="155">
        <v>20.994116666666663</v>
      </c>
      <c r="I23" s="155">
        <v>229.67756666666676</v>
      </c>
      <c r="J23" s="155">
        <v>8.4469999999999992</v>
      </c>
      <c r="K23" s="155"/>
      <c r="L23" s="155">
        <v>1624.5678000000003</v>
      </c>
      <c r="M23" s="155">
        <v>139.25020000000006</v>
      </c>
      <c r="N23" s="155">
        <v>2.2117499999999999</v>
      </c>
      <c r="O23" s="155"/>
      <c r="P23" s="155">
        <v>1863.1569333333325</v>
      </c>
      <c r="Q23" s="313">
        <f t="shared" si="0"/>
        <v>218900.56504999995</v>
      </c>
      <c r="R23" s="163"/>
    </row>
    <row r="24" spans="2:18" x14ac:dyDescent="0.2">
      <c r="B24" s="304"/>
      <c r="C24" s="305" t="s">
        <v>7</v>
      </c>
      <c r="D24" s="154">
        <v>81909.908933333456</v>
      </c>
      <c r="E24" s="155">
        <v>35382.070333333308</v>
      </c>
      <c r="F24" s="155">
        <v>90288.673883333366</v>
      </c>
      <c r="G24" s="155">
        <v>917.8062666666666</v>
      </c>
      <c r="H24" s="155">
        <v>20.771816666666673</v>
      </c>
      <c r="I24" s="155">
        <v>245.16373333333343</v>
      </c>
      <c r="J24" s="155">
        <v>8.3230000000000004</v>
      </c>
      <c r="K24" s="155"/>
      <c r="L24" s="155">
        <v>1679.1401166666672</v>
      </c>
      <c r="M24" s="155">
        <v>162.10721666666686</v>
      </c>
      <c r="N24" s="155">
        <v>2.2399833333333339</v>
      </c>
      <c r="O24" s="155"/>
      <c r="P24" s="155">
        <v>1810.9241333333323</v>
      </c>
      <c r="Q24" s="313">
        <f t="shared" si="0"/>
        <v>212427.12941666681</v>
      </c>
      <c r="R24" s="163"/>
    </row>
    <row r="25" spans="2:18" x14ac:dyDescent="0.2">
      <c r="B25" s="304"/>
      <c r="C25" s="305" t="s">
        <v>8</v>
      </c>
      <c r="D25" s="154">
        <v>84111.4329</v>
      </c>
      <c r="E25" s="155">
        <v>35165.256483333418</v>
      </c>
      <c r="F25" s="155">
        <v>93275.16440000014</v>
      </c>
      <c r="G25" s="155">
        <v>940.5739999999995</v>
      </c>
      <c r="H25" s="155">
        <v>22.545650000000006</v>
      </c>
      <c r="I25" s="155">
        <v>236.10329999999993</v>
      </c>
      <c r="J25" s="155">
        <v>9.6630000000000003</v>
      </c>
      <c r="K25" s="155"/>
      <c r="L25" s="155">
        <v>1829.8185499999995</v>
      </c>
      <c r="M25" s="155">
        <v>156.20778333333342</v>
      </c>
      <c r="N25" s="155">
        <v>1.5114000000000001</v>
      </c>
      <c r="O25" s="155"/>
      <c r="P25" s="155">
        <v>1923.0257499999993</v>
      </c>
      <c r="Q25" s="313">
        <f t="shared" si="0"/>
        <v>217671.30321666686</v>
      </c>
      <c r="R25" s="163"/>
    </row>
    <row r="26" spans="2:18" x14ac:dyDescent="0.2">
      <c r="B26" s="304"/>
      <c r="C26" s="305" t="s">
        <v>9</v>
      </c>
      <c r="D26" s="154">
        <v>82206.401100000032</v>
      </c>
      <c r="E26" s="155">
        <v>34381.277499999975</v>
      </c>
      <c r="F26" s="155">
        <v>91301.139349999954</v>
      </c>
      <c r="G26" s="155">
        <v>833.78134999999975</v>
      </c>
      <c r="H26" s="155">
        <v>25.312433333333356</v>
      </c>
      <c r="I26" s="155">
        <v>261.58185000000009</v>
      </c>
      <c r="J26" s="155">
        <v>8.2729999999999997</v>
      </c>
      <c r="K26" s="155"/>
      <c r="L26" s="155">
        <v>1932.2968166666681</v>
      </c>
      <c r="M26" s="155">
        <v>156.76038333333338</v>
      </c>
      <c r="N26" s="155"/>
      <c r="O26" s="155"/>
      <c r="P26" s="155">
        <v>1944.9151333333348</v>
      </c>
      <c r="Q26" s="313">
        <f t="shared" si="0"/>
        <v>213051.73891666663</v>
      </c>
      <c r="R26" s="163"/>
    </row>
    <row r="27" spans="2:18" x14ac:dyDescent="0.2">
      <c r="B27" s="304"/>
      <c r="C27" s="305" t="s">
        <v>10</v>
      </c>
      <c r="D27" s="154">
        <v>76821.624383333372</v>
      </c>
      <c r="E27" s="155">
        <v>33238.193749999984</v>
      </c>
      <c r="F27" s="155">
        <v>86351.40648333334</v>
      </c>
      <c r="G27" s="155">
        <v>820.14636666666684</v>
      </c>
      <c r="H27" s="155">
        <v>29.3081</v>
      </c>
      <c r="I27" s="155">
        <v>287.75263333333305</v>
      </c>
      <c r="J27" s="155">
        <v>8.298</v>
      </c>
      <c r="K27" s="155"/>
      <c r="L27" s="155">
        <v>1871.4658833333349</v>
      </c>
      <c r="M27" s="155">
        <v>151.25895000000008</v>
      </c>
      <c r="N27" s="155"/>
      <c r="O27" s="155"/>
      <c r="P27" s="155">
        <v>1826.0431833333339</v>
      </c>
      <c r="Q27" s="313">
        <f t="shared" si="0"/>
        <v>201405.49773333329</v>
      </c>
      <c r="R27" s="163"/>
    </row>
    <row r="28" spans="2:18" x14ac:dyDescent="0.2">
      <c r="B28" s="304"/>
      <c r="C28" s="305" t="s">
        <v>11</v>
      </c>
      <c r="D28" s="154">
        <v>84349.155549999836</v>
      </c>
      <c r="E28" s="155">
        <v>36838.175883333366</v>
      </c>
      <c r="F28" s="155">
        <v>92468.218649999908</v>
      </c>
      <c r="G28" s="155">
        <v>986.62509999999907</v>
      </c>
      <c r="H28" s="155">
        <v>42.212349999999994</v>
      </c>
      <c r="I28" s="155">
        <v>329.66098333333315</v>
      </c>
      <c r="J28" s="155">
        <v>8.6649999999999991</v>
      </c>
      <c r="K28" s="155"/>
      <c r="L28" s="155">
        <v>2193.3942166666689</v>
      </c>
      <c r="M28" s="155">
        <v>166.98940000000005</v>
      </c>
      <c r="N28" s="155"/>
      <c r="O28" s="155"/>
      <c r="P28" s="155">
        <v>1965.7638666666694</v>
      </c>
      <c r="Q28" s="313">
        <f t="shared" si="0"/>
        <v>219348.86099999977</v>
      </c>
      <c r="R28" s="163"/>
    </row>
    <row r="29" spans="2:18" x14ac:dyDescent="0.2">
      <c r="B29" s="304"/>
      <c r="C29" s="305" t="s">
        <v>12</v>
      </c>
      <c r="D29" s="154">
        <v>80822.482883333345</v>
      </c>
      <c r="E29" s="155">
        <v>34607.712550000091</v>
      </c>
      <c r="F29" s="155">
        <v>90920.258066666691</v>
      </c>
      <c r="G29" s="155">
        <v>1015.7139833333329</v>
      </c>
      <c r="H29" s="155">
        <v>46.856400000000029</v>
      </c>
      <c r="I29" s="155">
        <v>343.15768333333392</v>
      </c>
      <c r="J29" s="155">
        <v>6.9669999999999996</v>
      </c>
      <c r="K29" s="155"/>
      <c r="L29" s="155">
        <v>2272.3305333333342</v>
      </c>
      <c r="M29" s="155">
        <v>154.04685000000006</v>
      </c>
      <c r="N29" s="155"/>
      <c r="O29" s="155"/>
      <c r="P29" s="155">
        <v>1870.8181166666691</v>
      </c>
      <c r="Q29" s="313">
        <f t="shared" si="0"/>
        <v>212060.34406666676</v>
      </c>
      <c r="R29" s="163"/>
    </row>
    <row r="30" spans="2:18" ht="13.5" thickBot="1" x14ac:dyDescent="0.25">
      <c r="B30" s="304"/>
      <c r="C30" s="305" t="s">
        <v>13</v>
      </c>
      <c r="D30" s="156">
        <v>84575.165233333202</v>
      </c>
      <c r="E30" s="157">
        <v>34466.449683333398</v>
      </c>
      <c r="F30" s="157">
        <v>95667.223316666626</v>
      </c>
      <c r="G30" s="157">
        <v>1172.3605833333334</v>
      </c>
      <c r="H30" s="157">
        <v>52.578850000000017</v>
      </c>
      <c r="I30" s="157">
        <v>397.59879999999941</v>
      </c>
      <c r="J30" s="157">
        <v>7.4560000000000004</v>
      </c>
      <c r="K30" s="157"/>
      <c r="L30" s="157">
        <v>2468.4039666666717</v>
      </c>
      <c r="M30" s="157">
        <v>150.93256666666659</v>
      </c>
      <c r="N30" s="157"/>
      <c r="O30" s="157"/>
      <c r="P30" s="157">
        <v>1983.6504666666667</v>
      </c>
      <c r="Q30" s="314">
        <f t="shared" si="0"/>
        <v>220941.81946666655</v>
      </c>
      <c r="R30" s="163"/>
    </row>
    <row r="31" spans="2:18" x14ac:dyDescent="0.2">
      <c r="B31" s="302">
        <v>2015</v>
      </c>
      <c r="C31" s="307" t="s">
        <v>2</v>
      </c>
      <c r="D31" s="152">
        <v>81745.652983333246</v>
      </c>
      <c r="E31" s="153">
        <v>35211.290849999976</v>
      </c>
      <c r="F31" s="153">
        <v>93741.518833333044</v>
      </c>
      <c r="G31" s="153">
        <v>1148.4245166666676</v>
      </c>
      <c r="H31" s="153">
        <v>17.293783333333341</v>
      </c>
      <c r="I31" s="153">
        <v>413.48153333333397</v>
      </c>
      <c r="J31" s="153">
        <v>8.3490000000000002</v>
      </c>
      <c r="K31" s="153"/>
      <c r="L31" s="153">
        <v>2557.5425166666664</v>
      </c>
      <c r="M31" s="153">
        <v>142.8435333333334</v>
      </c>
      <c r="N31" s="153"/>
      <c r="O31" s="153"/>
      <c r="P31" s="153">
        <v>1951.3638333333311</v>
      </c>
      <c r="Q31" s="315">
        <f t="shared" si="0"/>
        <v>216937.76138333292</v>
      </c>
      <c r="R31" s="163"/>
    </row>
    <row r="32" spans="2:18" x14ac:dyDescent="0.2">
      <c r="B32" s="304"/>
      <c r="C32" s="308" t="s">
        <v>3</v>
      </c>
      <c r="D32" s="154">
        <v>72419.523433333336</v>
      </c>
      <c r="E32" s="155">
        <v>32237.045750000005</v>
      </c>
      <c r="F32" s="155">
        <v>85149.630100000009</v>
      </c>
      <c r="G32" s="155">
        <v>1057.7419000000002</v>
      </c>
      <c r="H32" s="155">
        <v>24.77450000000001</v>
      </c>
      <c r="I32" s="155">
        <v>400.84941666666668</v>
      </c>
      <c r="J32" s="155">
        <v>6.077</v>
      </c>
      <c r="K32" s="155"/>
      <c r="L32" s="155">
        <v>2377.2989500000003</v>
      </c>
      <c r="M32" s="155">
        <v>139.73671666666661</v>
      </c>
      <c r="N32" s="155"/>
      <c r="O32" s="155"/>
      <c r="P32" s="155">
        <v>1743.2998333333305</v>
      </c>
      <c r="Q32" s="313">
        <f t="shared" si="0"/>
        <v>195555.97759999998</v>
      </c>
      <c r="R32" s="163"/>
    </row>
    <row r="33" spans="2:18" x14ac:dyDescent="0.2">
      <c r="B33" s="304"/>
      <c r="C33" s="308" t="s">
        <v>4</v>
      </c>
      <c r="D33" s="154">
        <v>87748.130700000038</v>
      </c>
      <c r="E33" s="155">
        <v>39701.318116666647</v>
      </c>
      <c r="F33" s="155">
        <v>103322.0489166664</v>
      </c>
      <c r="G33" s="155">
        <v>1257.3452000000002</v>
      </c>
      <c r="H33" s="155">
        <v>26.11795</v>
      </c>
      <c r="I33" s="155">
        <v>498.31028333333302</v>
      </c>
      <c r="J33" s="155">
        <v>6.9939999999999998</v>
      </c>
      <c r="K33" s="155"/>
      <c r="L33" s="155">
        <v>2928.9115666666671</v>
      </c>
      <c r="M33" s="155">
        <v>179.4147999999999</v>
      </c>
      <c r="N33" s="155"/>
      <c r="O33" s="155"/>
      <c r="P33" s="155">
        <v>2105.5329333333352</v>
      </c>
      <c r="Q33" s="313">
        <f t="shared" si="0"/>
        <v>237774.12446666646</v>
      </c>
      <c r="R33" s="163"/>
    </row>
    <row r="34" spans="2:18" x14ac:dyDescent="0.2">
      <c r="B34" s="304"/>
      <c r="C34" s="308" t="s">
        <v>5</v>
      </c>
      <c r="D34" s="154">
        <v>79682.535916666646</v>
      </c>
      <c r="E34" s="155">
        <v>38878.003599999996</v>
      </c>
      <c r="F34" s="155">
        <v>96150.193666666601</v>
      </c>
      <c r="G34" s="155">
        <v>1160.8340333333338</v>
      </c>
      <c r="H34" s="155">
        <v>35.129000000000005</v>
      </c>
      <c r="I34" s="155">
        <v>433.16223333333295</v>
      </c>
      <c r="J34" s="155">
        <v>6.6689999999999996</v>
      </c>
      <c r="K34" s="155"/>
      <c r="L34" s="155">
        <v>2800.0561500000031</v>
      </c>
      <c r="M34" s="155">
        <v>177.12858333333304</v>
      </c>
      <c r="N34" s="155"/>
      <c r="O34" s="155"/>
      <c r="P34" s="155">
        <v>2267.4778833333344</v>
      </c>
      <c r="Q34" s="313">
        <f t="shared" si="0"/>
        <v>221591.19006666658</v>
      </c>
      <c r="R34" s="163"/>
    </row>
    <row r="35" spans="2:18" x14ac:dyDescent="0.2">
      <c r="B35" s="304"/>
      <c r="C35" s="308" t="s">
        <v>6</v>
      </c>
      <c r="D35" s="154">
        <v>77719.765883333268</v>
      </c>
      <c r="E35" s="155">
        <v>36799.21468333339</v>
      </c>
      <c r="F35" s="155">
        <v>91380.929783333428</v>
      </c>
      <c r="G35" s="155">
        <v>1174.5372833333342</v>
      </c>
      <c r="H35" s="155">
        <v>36.753983333333345</v>
      </c>
      <c r="I35" s="155">
        <v>382.43574999999998</v>
      </c>
      <c r="J35" s="155">
        <v>5.9950000000000001</v>
      </c>
      <c r="K35" s="155"/>
      <c r="L35" s="155">
        <v>2842.9424166666681</v>
      </c>
      <c r="M35" s="155">
        <v>176.46406666666684</v>
      </c>
      <c r="N35" s="155"/>
      <c r="O35" s="155"/>
      <c r="P35" s="155">
        <v>2319.7358500000037</v>
      </c>
      <c r="Q35" s="313">
        <f t="shared" si="0"/>
        <v>212838.77470000007</v>
      </c>
      <c r="R35" s="163"/>
    </row>
    <row r="36" spans="2:18" x14ac:dyDescent="0.2">
      <c r="B36" s="304"/>
      <c r="C36" s="308" t="s">
        <v>7</v>
      </c>
      <c r="D36" s="154">
        <v>77227.704066666527</v>
      </c>
      <c r="E36" s="155">
        <v>35993.179500000035</v>
      </c>
      <c r="F36" s="155">
        <v>92481.025883333205</v>
      </c>
      <c r="G36" s="155">
        <v>1174.6933333333334</v>
      </c>
      <c r="H36" s="155">
        <v>34.867316666666667</v>
      </c>
      <c r="I36" s="155">
        <v>367.04833333333329</v>
      </c>
      <c r="J36" s="155">
        <v>5.3570000000000002</v>
      </c>
      <c r="K36" s="155"/>
      <c r="L36" s="155">
        <v>2880.1782333333317</v>
      </c>
      <c r="M36" s="155">
        <v>177.10564999999994</v>
      </c>
      <c r="N36" s="155"/>
      <c r="O36" s="155"/>
      <c r="P36" s="155">
        <v>2097.1964333333299</v>
      </c>
      <c r="Q36" s="313">
        <f t="shared" si="0"/>
        <v>212438.35574999978</v>
      </c>
      <c r="R36" s="163"/>
    </row>
    <row r="37" spans="2:18" x14ac:dyDescent="0.2">
      <c r="B37" s="304"/>
      <c r="C37" s="308" t="s">
        <v>8</v>
      </c>
      <c r="D37" s="154">
        <v>80186.947466666694</v>
      </c>
      <c r="E37" s="155">
        <v>38231.92138333332</v>
      </c>
      <c r="F37" s="155">
        <v>97725.224249999839</v>
      </c>
      <c r="G37" s="155">
        <v>1273.2358333333336</v>
      </c>
      <c r="H37" s="155">
        <v>30.765816666666659</v>
      </c>
      <c r="I37" s="155">
        <v>490.15296666666632</v>
      </c>
      <c r="J37" s="155">
        <v>6.0620000000000003</v>
      </c>
      <c r="K37" s="155">
        <v>13.873099999999997</v>
      </c>
      <c r="L37" s="155">
        <v>2908.9733333333334</v>
      </c>
      <c r="M37" s="155">
        <v>184.09475000000006</v>
      </c>
      <c r="N37" s="155"/>
      <c r="O37" s="155"/>
      <c r="P37" s="155">
        <v>2540.5214000000014</v>
      </c>
      <c r="Q37" s="313">
        <f t="shared" si="0"/>
        <v>223591.77229999987</v>
      </c>
      <c r="R37" s="163"/>
    </row>
    <row r="38" spans="2:18" x14ac:dyDescent="0.2">
      <c r="B38" s="304"/>
      <c r="C38" s="308" t="s">
        <v>9</v>
      </c>
      <c r="D38" s="154">
        <v>82012.561400000006</v>
      </c>
      <c r="E38" s="155">
        <v>39975.499066666656</v>
      </c>
      <c r="F38" s="155">
        <v>102338.65353333334</v>
      </c>
      <c r="G38" s="155">
        <v>1410.302900000001</v>
      </c>
      <c r="H38" s="155">
        <v>26.209066666666658</v>
      </c>
      <c r="I38" s="155">
        <v>514.94363333333354</v>
      </c>
      <c r="J38" s="155">
        <v>4.5199999999999996</v>
      </c>
      <c r="K38" s="155">
        <v>19.755333333333361</v>
      </c>
      <c r="L38" s="155">
        <v>2937.774966666665</v>
      </c>
      <c r="M38" s="155">
        <v>201.06025000000005</v>
      </c>
      <c r="N38" s="155"/>
      <c r="O38" s="155"/>
      <c r="P38" s="155">
        <v>3556.289050000004</v>
      </c>
      <c r="Q38" s="313">
        <f t="shared" si="0"/>
        <v>232997.56920000003</v>
      </c>
      <c r="R38" s="163"/>
    </row>
    <row r="39" spans="2:18" x14ac:dyDescent="0.2">
      <c r="B39" s="304"/>
      <c r="C39" s="308" t="s">
        <v>10</v>
      </c>
      <c r="D39" s="154">
        <v>78508.404316666551</v>
      </c>
      <c r="E39" s="155">
        <v>36921.587516666623</v>
      </c>
      <c r="F39" s="155">
        <v>99018.691033333002</v>
      </c>
      <c r="G39" s="155">
        <v>1366.6168666666672</v>
      </c>
      <c r="H39" s="155">
        <v>24.796000000000006</v>
      </c>
      <c r="I39" s="155">
        <v>485.5664333333329</v>
      </c>
      <c r="J39" s="155">
        <v>3.3730000000000002</v>
      </c>
      <c r="K39" s="155">
        <v>22.251349999999999</v>
      </c>
      <c r="L39" s="155">
        <v>2966.5768333333313</v>
      </c>
      <c r="M39" s="155">
        <v>186.13774999999995</v>
      </c>
      <c r="N39" s="155"/>
      <c r="O39" s="155"/>
      <c r="P39" s="155">
        <v>4198.6031000000048</v>
      </c>
      <c r="Q39" s="313">
        <f t="shared" si="0"/>
        <v>223702.60419999951</v>
      </c>
      <c r="R39" s="163"/>
    </row>
    <row r="40" spans="2:18" x14ac:dyDescent="0.2">
      <c r="B40" s="306"/>
      <c r="C40" s="308" t="s">
        <v>11</v>
      </c>
      <c r="D40" s="154">
        <v>78482.926916666649</v>
      </c>
      <c r="E40" s="155">
        <v>36865.151316666692</v>
      </c>
      <c r="F40" s="155">
        <v>102291.11868333328</v>
      </c>
      <c r="G40" s="155">
        <v>1362.0306999999996</v>
      </c>
      <c r="H40" s="155">
        <v>21.342549999999992</v>
      </c>
      <c r="I40" s="155">
        <v>428.49338333333321</v>
      </c>
      <c r="J40" s="155"/>
      <c r="K40" s="155">
        <v>24.741900000000001</v>
      </c>
      <c r="L40" s="155">
        <v>2938.0563833333335</v>
      </c>
      <c r="M40" s="155">
        <v>187.81284999999988</v>
      </c>
      <c r="N40" s="155"/>
      <c r="O40" s="155"/>
      <c r="P40" s="155">
        <v>4707.781566666672</v>
      </c>
      <c r="Q40" s="313">
        <f t="shared" ref="Q40:Q45" si="1">SUM(D40:P40)</f>
        <v>227309.45624999993</v>
      </c>
      <c r="R40" s="163"/>
    </row>
    <row r="41" spans="2:18" x14ac:dyDescent="0.2">
      <c r="B41" s="304"/>
      <c r="C41" s="308" t="s">
        <v>12</v>
      </c>
      <c r="D41" s="154">
        <v>77820.832533333363</v>
      </c>
      <c r="E41" s="155">
        <v>35840.364316666695</v>
      </c>
      <c r="F41" s="155">
        <v>100413.78296666691</v>
      </c>
      <c r="G41" s="155">
        <v>1355.4306666666662</v>
      </c>
      <c r="H41" s="155">
        <v>21.342549999999996</v>
      </c>
      <c r="I41" s="155">
        <v>405.92831666666655</v>
      </c>
      <c r="J41" s="155"/>
      <c r="K41" s="155">
        <v>27.736116666666671</v>
      </c>
      <c r="L41" s="155">
        <v>2996.5235999999991</v>
      </c>
      <c r="M41" s="155">
        <v>177.17483333333342</v>
      </c>
      <c r="N41" s="155"/>
      <c r="O41" s="155"/>
      <c r="P41" s="155">
        <v>5430.6619833333352</v>
      </c>
      <c r="Q41" s="313">
        <f t="shared" si="1"/>
        <v>224489.77788333359</v>
      </c>
      <c r="R41" s="163"/>
    </row>
    <row r="42" spans="2:18" ht="13.5" thickBot="1" x14ac:dyDescent="0.25">
      <c r="B42" s="309"/>
      <c r="C42" s="310" t="s">
        <v>13</v>
      </c>
      <c r="D42" s="156">
        <v>81336.490000000005</v>
      </c>
      <c r="E42" s="157">
        <v>38077.260183333361</v>
      </c>
      <c r="F42" s="157">
        <v>105561.30680000003</v>
      </c>
      <c r="G42" s="157">
        <v>1526.8447666666677</v>
      </c>
      <c r="H42" s="157">
        <v>21.342549999999996</v>
      </c>
      <c r="I42" s="157">
        <v>443.87859999999989</v>
      </c>
      <c r="J42" s="157"/>
      <c r="K42" s="157">
        <v>31.547466666666654</v>
      </c>
      <c r="L42" s="157">
        <v>3055.5673833333312</v>
      </c>
      <c r="M42" s="157">
        <v>166.92163333333309</v>
      </c>
      <c r="N42" s="157"/>
      <c r="O42" s="157"/>
      <c r="P42" s="157">
        <v>6554.2222833333335</v>
      </c>
      <c r="Q42" s="314">
        <f t="shared" si="1"/>
        <v>236775.38166666677</v>
      </c>
      <c r="R42" s="163"/>
    </row>
    <row r="43" spans="2:18" x14ac:dyDescent="0.2">
      <c r="B43" s="302">
        <v>2016</v>
      </c>
      <c r="C43" s="307" t="s">
        <v>2</v>
      </c>
      <c r="D43" s="152">
        <v>77292.144533333383</v>
      </c>
      <c r="E43" s="153">
        <v>37708.72001666663</v>
      </c>
      <c r="F43" s="153">
        <v>101378.81249999988</v>
      </c>
      <c r="G43" s="153">
        <v>1556.492933333335</v>
      </c>
      <c r="H43" s="153">
        <v>19.113783333333338</v>
      </c>
      <c r="I43" s="153">
        <v>419.64099999999974</v>
      </c>
      <c r="J43" s="153"/>
      <c r="K43" s="153">
        <v>32.145599999999995</v>
      </c>
      <c r="L43" s="153">
        <v>2872.207150000002</v>
      </c>
      <c r="M43" s="153">
        <v>160.26598333333328</v>
      </c>
      <c r="N43" s="153"/>
      <c r="O43" s="153"/>
      <c r="P43" s="153">
        <v>12738.842000000001</v>
      </c>
      <c r="Q43" s="315">
        <f t="shared" si="1"/>
        <v>234178.38549999989</v>
      </c>
      <c r="R43" s="163"/>
    </row>
    <row r="44" spans="2:18" x14ac:dyDescent="0.2">
      <c r="B44" s="304"/>
      <c r="C44" s="308" t="s">
        <v>3</v>
      </c>
      <c r="D44" s="154">
        <v>71748.520849999826</v>
      </c>
      <c r="E44" s="155">
        <v>36013.758950000025</v>
      </c>
      <c r="F44" s="155">
        <v>93250.839683333237</v>
      </c>
      <c r="G44" s="155">
        <v>1519.1518833333332</v>
      </c>
      <c r="H44" s="155">
        <v>13.725149999999994</v>
      </c>
      <c r="I44" s="155">
        <v>400.69289999999984</v>
      </c>
      <c r="J44" s="155"/>
      <c r="K44" s="155">
        <v>32.269216666666672</v>
      </c>
      <c r="L44" s="155">
        <v>2635.5542000000019</v>
      </c>
      <c r="M44" s="155">
        <v>151.83900000000008</v>
      </c>
      <c r="N44" s="155"/>
      <c r="O44" s="155"/>
      <c r="P44" s="155">
        <v>14201.85233333332</v>
      </c>
      <c r="Q44" s="313">
        <f t="shared" si="1"/>
        <v>219968.20416666643</v>
      </c>
      <c r="R44" s="163"/>
    </row>
    <row r="45" spans="2:18" x14ac:dyDescent="0.2">
      <c r="B45" s="304"/>
      <c r="C45" s="308" t="s">
        <v>4</v>
      </c>
      <c r="D45" s="154">
        <v>81753.20753333332</v>
      </c>
      <c r="E45" s="155">
        <v>41515.032133333341</v>
      </c>
      <c r="F45" s="155">
        <v>103525.32588333341</v>
      </c>
      <c r="G45" s="155">
        <v>1702.7587499999993</v>
      </c>
      <c r="H45" s="155">
        <v>13.758633333333332</v>
      </c>
      <c r="I45" s="155">
        <v>470.24745000000047</v>
      </c>
      <c r="J45" s="155"/>
      <c r="K45" s="155">
        <v>35.74260000000001</v>
      </c>
      <c r="L45" s="155">
        <v>3000.8326833333322</v>
      </c>
      <c r="M45" s="155">
        <v>175.87745000000021</v>
      </c>
      <c r="N45" s="155"/>
      <c r="O45" s="155"/>
      <c r="P45" s="155">
        <v>16987.824633333345</v>
      </c>
      <c r="Q45" s="313">
        <f t="shared" si="1"/>
        <v>249180.60775000008</v>
      </c>
      <c r="R45" s="163"/>
    </row>
    <row r="46" spans="2:18" x14ac:dyDescent="0.2">
      <c r="B46" s="306"/>
      <c r="C46" s="308" t="s">
        <v>5</v>
      </c>
      <c r="D46" s="154">
        <v>80565.501716666724</v>
      </c>
      <c r="E46" s="155">
        <v>41283.519733333356</v>
      </c>
      <c r="F46" s="155">
        <v>100833.6473166667</v>
      </c>
      <c r="G46" s="155">
        <v>1709.9922166666665</v>
      </c>
      <c r="H46" s="155">
        <v>13.642483333333336</v>
      </c>
      <c r="I46" s="155">
        <v>489.60806666666605</v>
      </c>
      <c r="J46" s="155"/>
      <c r="K46" s="155">
        <v>35.924033333333284</v>
      </c>
      <c r="L46" s="155">
        <v>2999.9846166666671</v>
      </c>
      <c r="M46" s="155">
        <v>168.08100000000005</v>
      </c>
      <c r="N46" s="155"/>
      <c r="O46" s="155"/>
      <c r="P46" s="155">
        <v>8348.0489666666672</v>
      </c>
      <c r="Q46" s="313">
        <f t="shared" ref="Q46:Q49" si="2">SUM(D46:P46)</f>
        <v>236447.95015000011</v>
      </c>
      <c r="R46" s="163"/>
    </row>
    <row r="47" spans="2:18" x14ac:dyDescent="0.2">
      <c r="B47" s="304"/>
      <c r="C47" s="308" t="s">
        <v>6</v>
      </c>
      <c r="D47" s="154">
        <v>82047.335683333411</v>
      </c>
      <c r="E47" s="155">
        <v>41852.308833333263</v>
      </c>
      <c r="F47" s="155">
        <v>101917.97343333326</v>
      </c>
      <c r="G47" s="155">
        <v>1772.4105833333333</v>
      </c>
      <c r="H47" s="155">
        <v>14.989983333333335</v>
      </c>
      <c r="I47" s="155">
        <v>478.34778333333355</v>
      </c>
      <c r="J47" s="155"/>
      <c r="K47" s="155">
        <v>35.744650000000007</v>
      </c>
      <c r="L47" s="155">
        <v>3107.4972000000016</v>
      </c>
      <c r="M47" s="155">
        <v>173.14885000000001</v>
      </c>
      <c r="N47" s="155"/>
      <c r="O47" s="155"/>
      <c r="P47" s="155">
        <v>9583.0260666666527</v>
      </c>
      <c r="Q47" s="313">
        <f t="shared" si="2"/>
        <v>240982.7830666666</v>
      </c>
      <c r="R47" s="163"/>
    </row>
    <row r="48" spans="2:18" x14ac:dyDescent="0.2">
      <c r="B48" s="304"/>
      <c r="C48" s="308" t="s">
        <v>7</v>
      </c>
      <c r="D48" s="154">
        <v>78755.199849999844</v>
      </c>
      <c r="E48" s="155">
        <v>40424.430100000085</v>
      </c>
      <c r="F48" s="155">
        <v>97626.846499999956</v>
      </c>
      <c r="G48" s="155">
        <v>1703.9864166666666</v>
      </c>
      <c r="H48" s="155">
        <v>9.9843833333333336</v>
      </c>
      <c r="I48" s="155">
        <v>443.44045</v>
      </c>
      <c r="J48" s="155"/>
      <c r="K48" s="155">
        <v>34.988033333333341</v>
      </c>
      <c r="L48" s="155">
        <v>3066.9051333333314</v>
      </c>
      <c r="M48" s="155">
        <v>148.57219999999992</v>
      </c>
      <c r="N48" s="155"/>
      <c r="O48" s="155"/>
      <c r="P48" s="155">
        <v>9570.0689000000075</v>
      </c>
      <c r="Q48" s="313">
        <f t="shared" si="2"/>
        <v>231784.42196666653</v>
      </c>
      <c r="R48" s="163"/>
    </row>
    <row r="49" spans="2:18" x14ac:dyDescent="0.2">
      <c r="B49" s="304"/>
      <c r="C49" s="308" t="s">
        <v>8</v>
      </c>
      <c r="D49" s="154">
        <v>82900.505949999904</v>
      </c>
      <c r="E49" s="155">
        <v>42312.586483333354</v>
      </c>
      <c r="F49" s="155">
        <v>99520.16</v>
      </c>
      <c r="G49" s="155">
        <v>1721.4184833333343</v>
      </c>
      <c r="H49" s="155">
        <v>17.023466666666668</v>
      </c>
      <c r="I49" s="155">
        <v>508.30948333333305</v>
      </c>
      <c r="J49" s="155"/>
      <c r="K49" s="155">
        <v>38.480533333333327</v>
      </c>
      <c r="L49" s="155">
        <v>3214.5825166666664</v>
      </c>
      <c r="M49" s="155">
        <v>160.63388333333333</v>
      </c>
      <c r="N49" s="155"/>
      <c r="O49" s="155"/>
      <c r="P49" s="155">
        <v>12124.847716666647</v>
      </c>
      <c r="Q49" s="313">
        <f t="shared" si="2"/>
        <v>242518.54851666657</v>
      </c>
      <c r="R49" s="163"/>
    </row>
    <row r="50" spans="2:18" x14ac:dyDescent="0.2">
      <c r="B50" s="306"/>
      <c r="C50" s="308" t="s">
        <v>9</v>
      </c>
      <c r="D50" s="154">
        <v>81143.194683333408</v>
      </c>
      <c r="E50" s="155">
        <v>43348.61064999993</v>
      </c>
      <c r="F50" s="155">
        <v>100555.20838333332</v>
      </c>
      <c r="G50" s="155">
        <v>1681.3687500000008</v>
      </c>
      <c r="H50" s="155">
        <v>99.512500000000017</v>
      </c>
      <c r="I50" s="155">
        <v>583.59758333333423</v>
      </c>
      <c r="J50" s="155"/>
      <c r="K50" s="155">
        <v>37.402616666666681</v>
      </c>
      <c r="L50" s="155">
        <v>3323.5869166666639</v>
      </c>
      <c r="M50" s="155">
        <v>174.70863333333324</v>
      </c>
      <c r="N50" s="155"/>
      <c r="O50" s="155"/>
      <c r="P50" s="155">
        <v>13506.39121666666</v>
      </c>
      <c r="Q50" s="313">
        <f t="shared" ref="Q50:Q57" si="3">SUM(D50:P50)</f>
        <v>244453.58193333331</v>
      </c>
      <c r="R50" s="163"/>
    </row>
    <row r="51" spans="2:18" x14ac:dyDescent="0.2">
      <c r="B51" s="304"/>
      <c r="C51" s="308" t="s">
        <v>10</v>
      </c>
      <c r="D51" s="154">
        <v>78868.860683333492</v>
      </c>
      <c r="E51" s="155">
        <v>41557.785916666639</v>
      </c>
      <c r="F51" s="155">
        <v>94684.091033333476</v>
      </c>
      <c r="G51" s="155">
        <v>1589.5270499999999</v>
      </c>
      <c r="H51" s="155">
        <v>88.900966666666662</v>
      </c>
      <c r="I51" s="155">
        <v>571.42201666666665</v>
      </c>
      <c r="J51" s="155"/>
      <c r="K51" s="155">
        <v>35.253116666666671</v>
      </c>
      <c r="L51" s="155">
        <v>3119.3003333333327</v>
      </c>
      <c r="M51" s="155">
        <v>171.81698333333324</v>
      </c>
      <c r="N51" s="155"/>
      <c r="O51" s="155"/>
      <c r="P51" s="155">
        <v>13515.143333333319</v>
      </c>
      <c r="Q51" s="313">
        <f t="shared" si="3"/>
        <v>234202.10143333359</v>
      </c>
      <c r="R51" s="163"/>
    </row>
    <row r="52" spans="2:18" x14ac:dyDescent="0.2">
      <c r="B52" s="304"/>
      <c r="C52" s="308" t="s">
        <v>11</v>
      </c>
      <c r="D52" s="154">
        <v>76975.959950000077</v>
      </c>
      <c r="E52" s="155">
        <v>42972.423366666684</v>
      </c>
      <c r="F52" s="155">
        <v>95384.203499999887</v>
      </c>
      <c r="G52" s="155">
        <v>1573.1185000000005</v>
      </c>
      <c r="H52" s="155">
        <v>84.75111666666669</v>
      </c>
      <c r="I52" s="155">
        <v>591.30015000000003</v>
      </c>
      <c r="J52" s="155"/>
      <c r="K52" s="155">
        <v>35.090316666666695</v>
      </c>
      <c r="L52" s="155">
        <v>3239.7076166666666</v>
      </c>
      <c r="M52" s="155">
        <v>168.6879999999999</v>
      </c>
      <c r="N52" s="155"/>
      <c r="O52" s="155"/>
      <c r="P52" s="155">
        <v>14490.129916666676</v>
      </c>
      <c r="Q52" s="313">
        <f t="shared" si="3"/>
        <v>235515.37243333337</v>
      </c>
      <c r="R52" s="163"/>
    </row>
    <row r="53" spans="2:18" x14ac:dyDescent="0.2">
      <c r="B53" s="306"/>
      <c r="C53" s="308" t="s">
        <v>12</v>
      </c>
      <c r="D53" s="154">
        <v>79850.477516666651</v>
      </c>
      <c r="E53" s="155">
        <v>44493.764316666689</v>
      </c>
      <c r="F53" s="155">
        <v>99237.290699999838</v>
      </c>
      <c r="G53" s="155">
        <v>1588.0292999999997</v>
      </c>
      <c r="H53" s="155">
        <v>16.899483333333336</v>
      </c>
      <c r="I53" s="155">
        <v>595.76684999999964</v>
      </c>
      <c r="J53" s="155"/>
      <c r="K53" s="155">
        <v>33.246683333333351</v>
      </c>
      <c r="L53" s="155">
        <v>3504.4189833333326</v>
      </c>
      <c r="M53" s="155">
        <v>171.09383333333312</v>
      </c>
      <c r="N53" s="155"/>
      <c r="O53" s="155"/>
      <c r="P53" s="155">
        <v>15757.804516666671</v>
      </c>
      <c r="Q53" s="313">
        <f t="shared" si="3"/>
        <v>245248.79218333319</v>
      </c>
      <c r="R53" s="163"/>
    </row>
    <row r="54" spans="2:18" ht="13.5" thickBot="1" x14ac:dyDescent="0.25">
      <c r="B54" s="309"/>
      <c r="C54" s="310" t="s">
        <v>13</v>
      </c>
      <c r="D54" s="156">
        <v>81979.343716666641</v>
      </c>
      <c r="E54" s="157">
        <v>47282.769816666667</v>
      </c>
      <c r="F54" s="157">
        <v>101773.61594999998</v>
      </c>
      <c r="G54" s="157">
        <v>1645.747466666666</v>
      </c>
      <c r="H54" s="157">
        <v>14.355533333333334</v>
      </c>
      <c r="I54" s="157">
        <v>630.86173333333375</v>
      </c>
      <c r="J54" s="157"/>
      <c r="K54" s="157">
        <v>36.405499999999996</v>
      </c>
      <c r="L54" s="157">
        <v>3715.132283333332</v>
      </c>
      <c r="M54" s="157">
        <v>179.21503333333325</v>
      </c>
      <c r="N54" s="157"/>
      <c r="O54" s="157"/>
      <c r="P54" s="157">
        <v>17154.152366666665</v>
      </c>
      <c r="Q54" s="314">
        <f t="shared" si="3"/>
        <v>254411.59939999995</v>
      </c>
      <c r="R54" s="163"/>
    </row>
    <row r="55" spans="2:18" x14ac:dyDescent="0.2">
      <c r="B55" s="302">
        <v>2017</v>
      </c>
      <c r="C55" s="307" t="s">
        <v>2</v>
      </c>
      <c r="D55" s="152">
        <v>79676.923250000051</v>
      </c>
      <c r="E55" s="153">
        <v>46616.886633333364</v>
      </c>
      <c r="F55" s="153">
        <v>99805.976183333303</v>
      </c>
      <c r="G55" s="153">
        <v>1543.5978166666659</v>
      </c>
      <c r="H55" s="153">
        <v>15.387183333333329</v>
      </c>
      <c r="I55" s="153">
        <v>618.25189999999952</v>
      </c>
      <c r="J55" s="153"/>
      <c r="K55" s="153">
        <v>33.12823333333332</v>
      </c>
      <c r="L55" s="153">
        <v>3726.1125333333325</v>
      </c>
      <c r="M55" s="153">
        <v>167.69880000000006</v>
      </c>
      <c r="N55" s="153"/>
      <c r="O55" s="153"/>
      <c r="P55" s="153">
        <v>17604.540633333309</v>
      </c>
      <c r="Q55" s="315">
        <f t="shared" si="3"/>
        <v>249808.50316666672</v>
      </c>
      <c r="R55" s="163"/>
    </row>
    <row r="56" spans="2:18" x14ac:dyDescent="0.2">
      <c r="B56" s="304"/>
      <c r="C56" s="308" t="s">
        <v>3</v>
      </c>
      <c r="D56" s="154">
        <v>70379.872949999961</v>
      </c>
      <c r="E56" s="155">
        <v>42133.533083333321</v>
      </c>
      <c r="F56" s="155">
        <v>88203.058316666618</v>
      </c>
      <c r="G56" s="155">
        <v>1354.8348333333333</v>
      </c>
      <c r="H56" s="155">
        <v>9.5478500000000022</v>
      </c>
      <c r="I56" s="155">
        <v>533.21860000000015</v>
      </c>
      <c r="J56" s="155"/>
      <c r="K56" s="155">
        <v>31.976083333333307</v>
      </c>
      <c r="L56" s="155">
        <v>3385.7549000000008</v>
      </c>
      <c r="M56" s="155">
        <v>155.72489999999991</v>
      </c>
      <c r="N56" s="155"/>
      <c r="O56" s="155"/>
      <c r="P56" s="155">
        <v>16165.721149999978</v>
      </c>
      <c r="Q56" s="313">
        <f t="shared" si="3"/>
        <v>222353.24266666654</v>
      </c>
      <c r="R56" s="163"/>
    </row>
    <row r="57" spans="2:18" x14ac:dyDescent="0.2">
      <c r="B57" s="304"/>
      <c r="C57" s="308" t="s">
        <v>4</v>
      </c>
      <c r="D57" s="154">
        <v>83888.139933333267</v>
      </c>
      <c r="E57" s="155">
        <v>50598.41161666673</v>
      </c>
      <c r="F57" s="155">
        <v>104385.1858666667</v>
      </c>
      <c r="G57" s="155">
        <v>1579.725683333334</v>
      </c>
      <c r="H57" s="155">
        <v>11.26248333333333</v>
      </c>
      <c r="I57" s="155">
        <v>626.43781666666655</v>
      </c>
      <c r="J57" s="155"/>
      <c r="K57" s="155">
        <v>40.045133333333339</v>
      </c>
      <c r="L57" s="155">
        <v>4122.6306166666718</v>
      </c>
      <c r="M57" s="155">
        <v>191.13694999999993</v>
      </c>
      <c r="N57" s="155"/>
      <c r="O57" s="155"/>
      <c r="P57" s="155">
        <v>20072.305499999991</v>
      </c>
      <c r="Q57" s="313">
        <f t="shared" si="3"/>
        <v>265515.28159999999</v>
      </c>
      <c r="R57" s="163"/>
    </row>
    <row r="58" spans="2:18" x14ac:dyDescent="0.2">
      <c r="B58" s="306"/>
      <c r="C58" s="308" t="s">
        <v>5</v>
      </c>
      <c r="D58" s="154">
        <v>73754.110533333369</v>
      </c>
      <c r="E58" s="155">
        <v>45778.679366666649</v>
      </c>
      <c r="F58" s="155">
        <v>91786.386849999937</v>
      </c>
      <c r="G58" s="155">
        <v>1387.2816666666672</v>
      </c>
      <c r="H58" s="155">
        <v>11.828133333333335</v>
      </c>
      <c r="I58" s="155">
        <v>595.06295000000034</v>
      </c>
      <c r="J58" s="155"/>
      <c r="K58" s="155">
        <v>35.776099999999978</v>
      </c>
      <c r="L58" s="155">
        <v>3753.9518000000007</v>
      </c>
      <c r="M58" s="155">
        <v>164.67316666666667</v>
      </c>
      <c r="N58" s="155"/>
      <c r="O58" s="155"/>
      <c r="P58" s="155">
        <v>17850.325749999978</v>
      </c>
      <c r="Q58" s="313">
        <f t="shared" ref="Q58:Q69" si="4">SUM(D58:P58)</f>
        <v>235118.07631666661</v>
      </c>
      <c r="R58" s="163"/>
    </row>
    <row r="59" spans="2:18" x14ac:dyDescent="0.2">
      <c r="B59" s="304"/>
      <c r="C59" s="308" t="s">
        <v>6</v>
      </c>
      <c r="D59" s="154">
        <v>80983.335183333387</v>
      </c>
      <c r="E59" s="155">
        <v>50617.623683333339</v>
      </c>
      <c r="F59" s="155">
        <v>100556.96300000019</v>
      </c>
      <c r="G59" s="155">
        <v>1494.5840500000008</v>
      </c>
      <c r="H59" s="155">
        <v>14.62335</v>
      </c>
      <c r="I59" s="155">
        <v>644.9070833333335</v>
      </c>
      <c r="J59" s="155"/>
      <c r="K59" s="155">
        <v>37.995616666666663</v>
      </c>
      <c r="L59" s="155">
        <v>4196.4300666666604</v>
      </c>
      <c r="M59" s="155">
        <v>181.42015000000021</v>
      </c>
      <c r="N59" s="155"/>
      <c r="O59" s="155"/>
      <c r="P59" s="155">
        <v>19842.215033333305</v>
      </c>
      <c r="Q59" s="313">
        <f t="shared" si="4"/>
        <v>258570.09721666685</v>
      </c>
      <c r="R59" s="163"/>
    </row>
    <row r="60" spans="2:18" x14ac:dyDescent="0.2">
      <c r="B60" s="304"/>
      <c r="C60" s="308" t="s">
        <v>7</v>
      </c>
      <c r="D60" s="154">
        <v>78413.611333333276</v>
      </c>
      <c r="E60" s="155">
        <v>48891.516649999954</v>
      </c>
      <c r="F60" s="155">
        <v>97057.880216666628</v>
      </c>
      <c r="G60" s="155">
        <v>1385.6801166666667</v>
      </c>
      <c r="H60" s="155">
        <v>14.81808333333333</v>
      </c>
      <c r="I60" s="155">
        <v>597.17300000000068</v>
      </c>
      <c r="J60" s="155"/>
      <c r="K60" s="155">
        <v>35.767366666666639</v>
      </c>
      <c r="L60" s="155">
        <v>4163.591500000005</v>
      </c>
      <c r="M60" s="155">
        <v>178.6716333333332</v>
      </c>
      <c r="N60" s="155"/>
      <c r="O60" s="155"/>
      <c r="P60" s="155">
        <v>19949.186666666628</v>
      </c>
      <c r="Q60" s="313">
        <f t="shared" si="4"/>
        <v>250687.89656666652</v>
      </c>
      <c r="R60" s="163"/>
    </row>
    <row r="61" spans="2:18" x14ac:dyDescent="0.2">
      <c r="B61" s="306"/>
      <c r="C61" s="308" t="s">
        <v>8</v>
      </c>
      <c r="D61" s="154">
        <v>78652.025183333331</v>
      </c>
      <c r="E61" s="155">
        <v>49449.561400000035</v>
      </c>
      <c r="F61" s="155">
        <v>97258.626133333295</v>
      </c>
      <c r="G61" s="155">
        <v>1381.8672499999996</v>
      </c>
      <c r="H61" s="155">
        <v>15.84396666666667</v>
      </c>
      <c r="I61" s="155">
        <v>586.93965000000003</v>
      </c>
      <c r="J61" s="155"/>
      <c r="K61" s="155">
        <v>37.21553333333334</v>
      </c>
      <c r="L61" s="155">
        <v>4280.7760166666576</v>
      </c>
      <c r="M61" s="155">
        <v>173.05471666666671</v>
      </c>
      <c r="N61" s="155"/>
      <c r="O61" s="155"/>
      <c r="P61" s="155">
        <v>20678.404099999985</v>
      </c>
      <c r="Q61" s="313">
        <f t="shared" si="4"/>
        <v>252514.31394999998</v>
      </c>
      <c r="R61" s="163"/>
    </row>
    <row r="62" spans="2:18" x14ac:dyDescent="0.2">
      <c r="B62" s="304"/>
      <c r="C62" s="308" t="s">
        <v>9</v>
      </c>
      <c r="D62" s="154">
        <v>79469.927816666619</v>
      </c>
      <c r="E62" s="155">
        <v>51025.219083333293</v>
      </c>
      <c r="F62" s="155">
        <v>98164.37126666664</v>
      </c>
      <c r="G62" s="155">
        <v>1331.1599833333339</v>
      </c>
      <c r="H62" s="155">
        <v>15.159483333333338</v>
      </c>
      <c r="I62" s="155">
        <v>537.12133333333281</v>
      </c>
      <c r="J62" s="155"/>
      <c r="K62" s="155">
        <v>36.645733333333347</v>
      </c>
      <c r="L62" s="155">
        <v>4192.7661833333286</v>
      </c>
      <c r="M62" s="155">
        <v>187.45789999999994</v>
      </c>
      <c r="N62" s="155"/>
      <c r="O62" s="155"/>
      <c r="P62" s="155">
        <v>22418.798583333344</v>
      </c>
      <c r="Q62" s="313">
        <f t="shared" si="4"/>
        <v>257378.62736666659</v>
      </c>
      <c r="R62" s="163"/>
    </row>
    <row r="63" spans="2:18" x14ac:dyDescent="0.2">
      <c r="B63" s="304"/>
      <c r="C63" s="308" t="s">
        <v>10</v>
      </c>
      <c r="D63" s="154">
        <v>71121.289483333414</v>
      </c>
      <c r="E63" s="155">
        <v>46804.54768333325</v>
      </c>
      <c r="F63" s="155">
        <v>88383.788233333282</v>
      </c>
      <c r="G63" s="155">
        <v>1206.3250166666667</v>
      </c>
      <c r="H63" s="155">
        <v>15.010416666666655</v>
      </c>
      <c r="I63" s="155">
        <v>459.40365000000025</v>
      </c>
      <c r="J63" s="155"/>
      <c r="K63" s="155">
        <v>31.196416666666654</v>
      </c>
      <c r="L63" s="155">
        <v>3651.6413666666649</v>
      </c>
      <c r="M63" s="155">
        <v>163.76716666666672</v>
      </c>
      <c r="N63" s="155"/>
      <c r="O63" s="155"/>
      <c r="P63" s="155">
        <v>20979.868616666681</v>
      </c>
      <c r="Q63" s="313">
        <f t="shared" si="4"/>
        <v>232816.83804999996</v>
      </c>
      <c r="R63" s="163"/>
    </row>
    <row r="64" spans="2:18" x14ac:dyDescent="0.2">
      <c r="B64" s="306"/>
      <c r="C64" s="308" t="s">
        <v>11</v>
      </c>
      <c r="D64" s="154">
        <v>75584.967616666676</v>
      </c>
      <c r="E64" s="155">
        <v>49292.799883333377</v>
      </c>
      <c r="F64" s="155">
        <v>94319.910333333362</v>
      </c>
      <c r="G64" s="155">
        <v>1164.9179499999998</v>
      </c>
      <c r="H64" s="155">
        <v>16.00428333333333</v>
      </c>
      <c r="I64" s="155">
        <v>293.10555000000005</v>
      </c>
      <c r="J64" s="155"/>
      <c r="K64" s="155">
        <v>31.292216666666672</v>
      </c>
      <c r="L64" s="155">
        <v>4012.1781833333321</v>
      </c>
      <c r="M64" s="155">
        <v>170.03671666666668</v>
      </c>
      <c r="N64" s="155"/>
      <c r="O64" s="155"/>
      <c r="P64" s="155">
        <v>22287.746583333352</v>
      </c>
      <c r="Q64" s="313">
        <f t="shared" si="4"/>
        <v>247172.95931666676</v>
      </c>
      <c r="R64" s="163"/>
    </row>
    <row r="65" spans="2:18" x14ac:dyDescent="0.2">
      <c r="B65" s="304"/>
      <c r="C65" s="308" t="s">
        <v>12</v>
      </c>
      <c r="D65" s="154">
        <v>78796.516966666881</v>
      </c>
      <c r="E65" s="155">
        <v>50654.094499999934</v>
      </c>
      <c r="F65" s="155">
        <v>98809.274933333276</v>
      </c>
      <c r="G65" s="155">
        <v>1318.9151166666663</v>
      </c>
      <c r="H65" s="155">
        <v>16.054216666666665</v>
      </c>
      <c r="I65" s="155">
        <v>438.98013333333319</v>
      </c>
      <c r="J65" s="155"/>
      <c r="K65" s="155">
        <v>31.891766666666669</v>
      </c>
      <c r="L65" s="155">
        <v>4578.1359000000075</v>
      </c>
      <c r="M65" s="155">
        <v>177.60621666666665</v>
      </c>
      <c r="N65" s="155"/>
      <c r="O65" s="155"/>
      <c r="P65" s="155">
        <v>23058.905816666687</v>
      </c>
      <c r="Q65" s="313">
        <f t="shared" si="4"/>
        <v>257880.37556666677</v>
      </c>
      <c r="R65" s="163"/>
    </row>
    <row r="66" spans="2:18" ht="13.5" thickBot="1" x14ac:dyDescent="0.25">
      <c r="B66" s="309"/>
      <c r="C66" s="310" t="s">
        <v>13</v>
      </c>
      <c r="D66" s="156">
        <v>77652.682499999923</v>
      </c>
      <c r="E66" s="157">
        <v>50663.188533333268</v>
      </c>
      <c r="F66" s="157">
        <v>97935.431316666683</v>
      </c>
      <c r="G66" s="157">
        <v>1477.507133333334</v>
      </c>
      <c r="H66" s="157">
        <v>14.207783333333335</v>
      </c>
      <c r="I66" s="157">
        <v>422.6063499999994</v>
      </c>
      <c r="J66" s="157"/>
      <c r="K66" s="157">
        <v>32.734533333333331</v>
      </c>
      <c r="L66" s="157">
        <v>4580.3375333333342</v>
      </c>
      <c r="M66" s="157">
        <v>188.7272333333334</v>
      </c>
      <c r="N66" s="157"/>
      <c r="O66" s="157"/>
      <c r="P66" s="157">
        <v>23622.061483333335</v>
      </c>
      <c r="Q66" s="314">
        <f t="shared" si="4"/>
        <v>256589.48439999987</v>
      </c>
      <c r="R66" s="163"/>
    </row>
    <row r="67" spans="2:18" x14ac:dyDescent="0.2">
      <c r="B67" s="302">
        <v>2018</v>
      </c>
      <c r="C67" s="307" t="s">
        <v>2</v>
      </c>
      <c r="D67" s="152">
        <v>79107.026616666626</v>
      </c>
      <c r="E67" s="153">
        <v>52289.249066666845</v>
      </c>
      <c r="F67" s="153">
        <v>101254.32699999992</v>
      </c>
      <c r="G67" s="153">
        <v>1517.1806666666669</v>
      </c>
      <c r="H67" s="153">
        <v>12.660133333333333</v>
      </c>
      <c r="I67" s="153">
        <v>370.74008333333342</v>
      </c>
      <c r="J67" s="153"/>
      <c r="K67" s="153">
        <v>35.275033333333333</v>
      </c>
      <c r="L67" s="153">
        <v>4625.0908833333324</v>
      </c>
      <c r="M67" s="153">
        <v>182.64091666666644</v>
      </c>
      <c r="N67" s="153"/>
      <c r="O67" s="153"/>
      <c r="P67" s="153">
        <v>24285.275516666672</v>
      </c>
      <c r="Q67" s="315">
        <f t="shared" si="4"/>
        <v>263679.46591666667</v>
      </c>
      <c r="R67" s="163"/>
    </row>
    <row r="68" spans="2:18" x14ac:dyDescent="0.2">
      <c r="B68" s="304"/>
      <c r="C68" s="308" t="s">
        <v>3</v>
      </c>
      <c r="D68" s="154">
        <v>71925.949900000123</v>
      </c>
      <c r="E68" s="155">
        <v>45465.067849999934</v>
      </c>
      <c r="F68" s="155">
        <v>90283.053033333446</v>
      </c>
      <c r="G68" s="155">
        <v>1419.7895833333325</v>
      </c>
      <c r="H68" s="155">
        <v>11.318216666666666</v>
      </c>
      <c r="I68" s="155">
        <v>280.65661666666665</v>
      </c>
      <c r="J68" s="155"/>
      <c r="K68" s="155">
        <v>30.047416666666667</v>
      </c>
      <c r="L68" s="155">
        <v>4067.9289833333323</v>
      </c>
      <c r="M68" s="155">
        <v>160.55438333333336</v>
      </c>
      <c r="N68" s="155"/>
      <c r="O68" s="155"/>
      <c r="P68" s="155">
        <v>21820.76633333334</v>
      </c>
      <c r="Q68" s="313">
        <f t="shared" si="4"/>
        <v>235465.13231666686</v>
      </c>
      <c r="R68" s="163"/>
    </row>
    <row r="69" spans="2:18" x14ac:dyDescent="0.2">
      <c r="B69" s="304"/>
      <c r="C69" s="308" t="s">
        <v>4</v>
      </c>
      <c r="D69" s="154">
        <v>80837.80188333329</v>
      </c>
      <c r="E69" s="155">
        <v>52441.464949999965</v>
      </c>
      <c r="F69" s="155">
        <v>105416.41566666673</v>
      </c>
      <c r="G69" s="155">
        <v>1551.2907666666665</v>
      </c>
      <c r="H69" s="155">
        <v>11.974883333333334</v>
      </c>
      <c r="I69" s="155">
        <v>266.79458333333338</v>
      </c>
      <c r="J69" s="155"/>
      <c r="K69" s="155">
        <v>32.84908333333334</v>
      </c>
      <c r="L69" s="155">
        <v>4743.0396333333456</v>
      </c>
      <c r="M69" s="155">
        <v>188.77993333333319</v>
      </c>
      <c r="N69" s="155"/>
      <c r="O69" s="155"/>
      <c r="P69" s="155">
        <v>26117.64623333334</v>
      </c>
      <c r="Q69" s="313">
        <f t="shared" si="4"/>
        <v>271608.05761666666</v>
      </c>
      <c r="R69" s="163"/>
    </row>
    <row r="70" spans="2:18" x14ac:dyDescent="0.2">
      <c r="B70" s="306"/>
      <c r="C70" s="308" t="s">
        <v>5</v>
      </c>
      <c r="D70" s="154">
        <v>77981.874283333222</v>
      </c>
      <c r="E70" s="155">
        <v>48715.424300000021</v>
      </c>
      <c r="F70" s="155">
        <v>102264.93638333329</v>
      </c>
      <c r="G70" s="155">
        <v>1437.1183333333331</v>
      </c>
      <c r="H70" s="155">
        <v>10.067033333333329</v>
      </c>
      <c r="I70" s="155">
        <v>97.543483333333356</v>
      </c>
      <c r="J70" s="155"/>
      <c r="K70" s="155">
        <v>34.176100000000012</v>
      </c>
      <c r="L70" s="155">
        <v>4560.1035500000007</v>
      </c>
      <c r="M70" s="155">
        <v>184.69276666666653</v>
      </c>
      <c r="N70" s="155"/>
      <c r="O70" s="155"/>
      <c r="P70" s="155">
        <v>25932.514983333334</v>
      </c>
      <c r="Q70" s="313">
        <f t="shared" ref="Q70:Q74" si="5">SUM(D70:P70)</f>
        <v>261218.45121666655</v>
      </c>
      <c r="R70" s="163"/>
    </row>
    <row r="71" spans="2:18" x14ac:dyDescent="0.2">
      <c r="B71" s="304"/>
      <c r="C71" s="308" t="s">
        <v>6</v>
      </c>
      <c r="D71" s="154">
        <v>79603.220416666663</v>
      </c>
      <c r="E71" s="155">
        <v>49874.620533333306</v>
      </c>
      <c r="F71" s="155">
        <v>104271.31948333335</v>
      </c>
      <c r="G71" s="155">
        <v>1451.2659499999997</v>
      </c>
      <c r="H71" s="155">
        <v>10.054783333333329</v>
      </c>
      <c r="I71" s="155">
        <v>19.971850000000018</v>
      </c>
      <c r="J71" s="155"/>
      <c r="K71" s="155">
        <v>32.946500000000015</v>
      </c>
      <c r="L71" s="155">
        <v>4787.44426666666</v>
      </c>
      <c r="M71" s="155">
        <v>188.00578333333334</v>
      </c>
      <c r="N71" s="155"/>
      <c r="O71" s="155"/>
      <c r="P71" s="155">
        <v>27672.248449999985</v>
      </c>
      <c r="Q71" s="313">
        <f t="shared" si="5"/>
        <v>267911.0980166666</v>
      </c>
      <c r="R71" s="163"/>
    </row>
    <row r="72" spans="2:18" x14ac:dyDescent="0.2">
      <c r="B72" s="304"/>
      <c r="C72" s="308" t="s">
        <v>7</v>
      </c>
      <c r="D72" s="154">
        <v>78156.721949999977</v>
      </c>
      <c r="E72" s="155">
        <v>48987.994083333295</v>
      </c>
      <c r="F72" s="155">
        <v>102727.92849999975</v>
      </c>
      <c r="G72" s="155">
        <v>1383.0338333333339</v>
      </c>
      <c r="H72" s="155">
        <v>10.362200000000001</v>
      </c>
      <c r="I72" s="155">
        <v>10.038950000000002</v>
      </c>
      <c r="J72" s="155"/>
      <c r="K72" s="155">
        <v>28.606450000000002</v>
      </c>
      <c r="L72" s="155">
        <v>4768.1506666666555</v>
      </c>
      <c r="M72" s="155">
        <v>183.67536666666666</v>
      </c>
      <c r="N72" s="155"/>
      <c r="O72" s="155"/>
      <c r="P72" s="155">
        <v>28339.302450000003</v>
      </c>
      <c r="Q72" s="313">
        <f t="shared" si="5"/>
        <v>264595.81444999966</v>
      </c>
      <c r="R72" s="163"/>
    </row>
    <row r="73" spans="2:18" x14ac:dyDescent="0.2">
      <c r="B73" s="304"/>
      <c r="C73" s="308" t="s">
        <v>8</v>
      </c>
      <c r="D73" s="154">
        <v>75863.093850000121</v>
      </c>
      <c r="E73" s="155">
        <v>48394.507216666658</v>
      </c>
      <c r="F73" s="155">
        <v>102011.73935000006</v>
      </c>
      <c r="G73" s="155">
        <v>1339.5203333333334</v>
      </c>
      <c r="H73" s="155">
        <v>9.1052499999999981</v>
      </c>
      <c r="I73" s="155">
        <v>10.038950000000002</v>
      </c>
      <c r="J73" s="155"/>
      <c r="K73" s="155">
        <v>10.517583333333334</v>
      </c>
      <c r="L73" s="155">
        <v>4838.5520999999962</v>
      </c>
      <c r="M73" s="155">
        <v>179.73796666666661</v>
      </c>
      <c r="N73" s="155"/>
      <c r="O73" s="155"/>
      <c r="P73" s="155">
        <v>32366.99633333334</v>
      </c>
      <c r="Q73" s="313">
        <f t="shared" si="5"/>
        <v>265023.80893333344</v>
      </c>
      <c r="R73" s="163"/>
    </row>
    <row r="74" spans="2:18" x14ac:dyDescent="0.2">
      <c r="B74" s="304"/>
      <c r="C74" s="308" t="s">
        <v>9</v>
      </c>
      <c r="D74" s="154">
        <v>78532.180016666622</v>
      </c>
      <c r="E74" s="155">
        <v>49284.185133333274</v>
      </c>
      <c r="F74" s="155">
        <v>107698.21454999998</v>
      </c>
      <c r="G74" s="155">
        <v>1395.4035999999999</v>
      </c>
      <c r="H74" s="155"/>
      <c r="I74" s="155">
        <v>10.038950000000002</v>
      </c>
      <c r="J74" s="155"/>
      <c r="K74" s="155">
        <v>11.135200000000008</v>
      </c>
      <c r="L74" s="155">
        <v>5039.8253666666615</v>
      </c>
      <c r="M74" s="155">
        <v>189.48673333333343</v>
      </c>
      <c r="N74" s="155"/>
      <c r="O74" s="155"/>
      <c r="P74" s="155">
        <v>34282.572766666621</v>
      </c>
      <c r="Q74" s="313">
        <f t="shared" si="5"/>
        <v>276443.04231666646</v>
      </c>
      <c r="R74" s="163"/>
    </row>
    <row r="75" spans="2:18" x14ac:dyDescent="0.2">
      <c r="B75" s="306"/>
      <c r="C75" s="308" t="s">
        <v>10</v>
      </c>
      <c r="D75" s="154">
        <v>67038.058016666735</v>
      </c>
      <c r="E75" s="155">
        <v>42997.568366666608</v>
      </c>
      <c r="F75" s="155">
        <v>93523.887300000191</v>
      </c>
      <c r="G75" s="155">
        <v>1308.0988500000003</v>
      </c>
      <c r="H75" s="155">
        <v>8.5278333333333336</v>
      </c>
      <c r="I75" s="155">
        <v>5.168316666666664</v>
      </c>
      <c r="J75" s="155"/>
      <c r="K75" s="155">
        <v>9.606400000000006</v>
      </c>
      <c r="L75" s="155">
        <v>4483.5049166666686</v>
      </c>
      <c r="M75" s="155">
        <v>160.06926666666666</v>
      </c>
      <c r="N75" s="155"/>
      <c r="O75" s="155"/>
      <c r="P75" s="155">
        <v>30235.767349999933</v>
      </c>
      <c r="Q75" s="313">
        <f t="shared" ref="Q75:Q81" si="6">SUM(D75:P75)</f>
        <v>239770.25661666677</v>
      </c>
      <c r="R75" s="163"/>
    </row>
    <row r="76" spans="2:18" x14ac:dyDescent="0.2">
      <c r="B76" s="306"/>
      <c r="C76" s="308" t="s">
        <v>11</v>
      </c>
      <c r="D76" s="154">
        <v>78749.926850000033</v>
      </c>
      <c r="E76" s="155">
        <v>48627.862033333346</v>
      </c>
      <c r="F76" s="155">
        <v>110463.19261666654</v>
      </c>
      <c r="G76" s="155">
        <v>1534.7524166666665</v>
      </c>
      <c r="H76" s="155">
        <v>9.901583333333333</v>
      </c>
      <c r="I76" s="155"/>
      <c r="J76" s="155"/>
      <c r="K76" s="155">
        <v>10.382766666666672</v>
      </c>
      <c r="L76" s="155">
        <v>5220.916166666666</v>
      </c>
      <c r="M76" s="155">
        <v>195.58790000000002</v>
      </c>
      <c r="N76" s="155"/>
      <c r="O76" s="155"/>
      <c r="P76" s="155">
        <v>34914.543233333301</v>
      </c>
      <c r="Q76" s="313">
        <f t="shared" si="6"/>
        <v>279727.06556666654</v>
      </c>
      <c r="R76" s="163"/>
    </row>
    <row r="77" spans="2:18" x14ac:dyDescent="0.2">
      <c r="B77" s="304"/>
      <c r="C77" s="308" t="s">
        <v>12</v>
      </c>
      <c r="D77" s="154">
        <v>75564.125833333368</v>
      </c>
      <c r="E77" s="155">
        <v>46159.495166666769</v>
      </c>
      <c r="F77" s="155">
        <v>104139.37370000001</v>
      </c>
      <c r="G77" s="155">
        <v>1491.3026833333345</v>
      </c>
      <c r="H77" s="155">
        <v>9.0105333333333331</v>
      </c>
      <c r="I77" s="155"/>
      <c r="J77" s="155"/>
      <c r="K77" s="155">
        <v>9.4465833333333347</v>
      </c>
      <c r="L77" s="155">
        <v>4986.8511166666713</v>
      </c>
      <c r="M77" s="155">
        <v>187.89766666666665</v>
      </c>
      <c r="N77" s="155"/>
      <c r="O77" s="155"/>
      <c r="P77" s="155">
        <v>33708.579233333345</v>
      </c>
      <c r="Q77" s="313">
        <f t="shared" si="6"/>
        <v>266256.08251666679</v>
      </c>
      <c r="R77" s="163"/>
    </row>
    <row r="78" spans="2:18" ht="13.5" thickBot="1" x14ac:dyDescent="0.25">
      <c r="B78" s="309"/>
      <c r="C78" s="310" t="s">
        <v>13</v>
      </c>
      <c r="D78" s="156">
        <v>76004.759850000075</v>
      </c>
      <c r="E78" s="157">
        <v>46518.374566666629</v>
      </c>
      <c r="F78" s="157">
        <v>104436.80268333334</v>
      </c>
      <c r="G78" s="157">
        <v>1532.660516666667</v>
      </c>
      <c r="H78" s="157">
        <v>9.3526666666666642</v>
      </c>
      <c r="I78" s="157"/>
      <c r="J78" s="157"/>
      <c r="K78" s="157">
        <v>9.0187666666666679</v>
      </c>
      <c r="L78" s="157">
        <v>5203.2755999999999</v>
      </c>
      <c r="M78" s="157">
        <v>181.27983333333339</v>
      </c>
      <c r="N78" s="157"/>
      <c r="O78" s="157"/>
      <c r="P78" s="157">
        <v>36080.751450000011</v>
      </c>
      <c r="Q78" s="314">
        <f t="shared" si="6"/>
        <v>269976.27593333338</v>
      </c>
      <c r="R78" s="163"/>
    </row>
    <row r="79" spans="2:18" x14ac:dyDescent="0.2">
      <c r="B79" s="302">
        <v>2019</v>
      </c>
      <c r="C79" s="307" t="s">
        <v>2</v>
      </c>
      <c r="D79" s="152">
        <v>78136.033816666721</v>
      </c>
      <c r="E79" s="153">
        <v>46196.469783333363</v>
      </c>
      <c r="F79" s="153">
        <v>108140.80715000012</v>
      </c>
      <c r="G79" s="153">
        <v>1562.9539000000004</v>
      </c>
      <c r="H79" s="153">
        <v>8.9747000000000003</v>
      </c>
      <c r="I79" s="153"/>
      <c r="J79" s="153"/>
      <c r="K79" s="153">
        <v>9.085466666666667</v>
      </c>
      <c r="L79" s="153">
        <v>5389.0892666666687</v>
      </c>
      <c r="M79" s="153">
        <v>176.16693333333342</v>
      </c>
      <c r="N79" s="153"/>
      <c r="O79" s="153"/>
      <c r="P79" s="153">
        <v>25687.085500000001</v>
      </c>
      <c r="Q79" s="315">
        <f t="shared" si="6"/>
        <v>265306.66651666688</v>
      </c>
      <c r="R79" s="163"/>
    </row>
    <row r="80" spans="2:18" x14ac:dyDescent="0.2">
      <c r="B80" s="304"/>
      <c r="C80" s="308" t="s">
        <v>3</v>
      </c>
      <c r="D80" s="154">
        <v>67789.128883333382</v>
      </c>
      <c r="E80" s="155">
        <v>42466.73576666665</v>
      </c>
      <c r="F80" s="155">
        <v>94428.596133333078</v>
      </c>
      <c r="G80" s="155">
        <v>1357.8824833333331</v>
      </c>
      <c r="H80" s="155">
        <v>6.5072333333333301</v>
      </c>
      <c r="I80" s="155"/>
      <c r="J80" s="155"/>
      <c r="K80" s="155">
        <v>8.2007000000000083</v>
      </c>
      <c r="L80" s="155">
        <v>4793.8604666666688</v>
      </c>
      <c r="M80" s="155">
        <v>144.76994999999999</v>
      </c>
      <c r="N80" s="155"/>
      <c r="O80" s="155"/>
      <c r="P80" s="155">
        <v>23465.980133333305</v>
      </c>
      <c r="Q80" s="313">
        <f t="shared" si="6"/>
        <v>234461.66174999971</v>
      </c>
      <c r="R80" s="163"/>
    </row>
    <row r="81" spans="2:18" x14ac:dyDescent="0.2">
      <c r="B81" s="304"/>
      <c r="C81" s="308" t="s">
        <v>4</v>
      </c>
      <c r="D81" s="154">
        <v>78286.727599999984</v>
      </c>
      <c r="E81" s="155">
        <v>45588.007283333274</v>
      </c>
      <c r="F81" s="155">
        <v>108609.43241666658</v>
      </c>
      <c r="G81" s="155">
        <v>1570.1927833333332</v>
      </c>
      <c r="H81" s="155">
        <v>7.9783833333333352</v>
      </c>
      <c r="I81" s="155"/>
      <c r="J81" s="155"/>
      <c r="K81" s="155">
        <v>9.0478000000000005</v>
      </c>
      <c r="L81" s="155">
        <v>5592.0703333333349</v>
      </c>
      <c r="M81" s="155">
        <v>172.03999999999994</v>
      </c>
      <c r="N81" s="155"/>
      <c r="O81" s="155"/>
      <c r="P81" s="155">
        <v>27644.970149999983</v>
      </c>
      <c r="Q81" s="313">
        <f t="shared" si="6"/>
        <v>267480.46674999985</v>
      </c>
      <c r="R81" s="163"/>
    </row>
    <row r="82" spans="2:18" x14ac:dyDescent="0.2">
      <c r="B82" s="306"/>
      <c r="C82" s="308" t="s">
        <v>5</v>
      </c>
      <c r="D82" s="154">
        <v>73653.041299999939</v>
      </c>
      <c r="E82" s="155">
        <v>42739.11618333331</v>
      </c>
      <c r="F82" s="155">
        <v>104619.23134999999</v>
      </c>
      <c r="G82" s="155">
        <v>1479.6441666666663</v>
      </c>
      <c r="H82" s="155">
        <v>6.8921999999999972</v>
      </c>
      <c r="I82" s="155"/>
      <c r="J82" s="155"/>
      <c r="K82" s="155">
        <v>13.879783333333323</v>
      </c>
      <c r="L82" s="155">
        <v>5389.4113166666666</v>
      </c>
      <c r="M82" s="155">
        <v>167.87574999999998</v>
      </c>
      <c r="N82" s="155"/>
      <c r="O82" s="155"/>
      <c r="P82" s="155">
        <v>25966.33788333333</v>
      </c>
      <c r="Q82" s="313">
        <f t="shared" ref="Q82:Q93" si="7">SUM(D82:P82)</f>
        <v>254035.42993333325</v>
      </c>
      <c r="R82" s="163"/>
    </row>
    <row r="83" spans="2:18" x14ac:dyDescent="0.2">
      <c r="B83" s="304"/>
      <c r="C83" s="308" t="s">
        <v>6</v>
      </c>
      <c r="D83" s="154">
        <v>74947.638099999982</v>
      </c>
      <c r="E83" s="155">
        <v>46083.00428333335</v>
      </c>
      <c r="F83" s="155">
        <v>106515.9570333335</v>
      </c>
      <c r="G83" s="155">
        <v>1537.7831166666667</v>
      </c>
      <c r="H83" s="155">
        <v>7.2543166666666643</v>
      </c>
      <c r="I83" s="155"/>
      <c r="J83" s="155"/>
      <c r="K83" s="155">
        <v>18.098100000000009</v>
      </c>
      <c r="L83" s="155">
        <v>5693.0218166666673</v>
      </c>
      <c r="M83" s="155">
        <v>156.69131666666644</v>
      </c>
      <c r="N83" s="155"/>
      <c r="O83" s="155"/>
      <c r="P83" s="155">
        <v>27359.425299999952</v>
      </c>
      <c r="Q83" s="313">
        <f t="shared" si="7"/>
        <v>262318.87338333344</v>
      </c>
      <c r="R83" s="163"/>
    </row>
    <row r="84" spans="2:18" x14ac:dyDescent="0.2">
      <c r="B84" s="304"/>
      <c r="C84" s="308" t="s">
        <v>7</v>
      </c>
      <c r="D84" s="154">
        <v>71193.974500000055</v>
      </c>
      <c r="E84" s="155">
        <v>42171.984800000064</v>
      </c>
      <c r="F84" s="155">
        <v>80890.239766666637</v>
      </c>
      <c r="G84" s="155">
        <v>1485.3494666666663</v>
      </c>
      <c r="H84" s="155">
        <v>6.1950166666666684</v>
      </c>
      <c r="I84" s="155"/>
      <c r="J84" s="155"/>
      <c r="K84" s="155">
        <v>16.927433333333337</v>
      </c>
      <c r="L84" s="155">
        <v>5384.2092833333299</v>
      </c>
      <c r="M84" s="155">
        <v>152.86011666666664</v>
      </c>
      <c r="N84" s="155"/>
      <c r="O84" s="155"/>
      <c r="P84" s="155">
        <v>26738.258583333336</v>
      </c>
      <c r="Q84" s="313">
        <f t="shared" si="7"/>
        <v>228039.99896666678</v>
      </c>
      <c r="R84" s="163"/>
    </row>
    <row r="85" spans="2:18" x14ac:dyDescent="0.2">
      <c r="B85" s="306"/>
      <c r="C85" s="308" t="s">
        <v>8</v>
      </c>
      <c r="D85" s="154">
        <v>71748.50848333328</v>
      </c>
      <c r="E85" s="155">
        <v>41989.20108333329</v>
      </c>
      <c r="F85" s="155">
        <v>82152.93556666658</v>
      </c>
      <c r="G85" s="155">
        <v>1514.23765</v>
      </c>
      <c r="H85" s="155">
        <v>6.3823333333333334</v>
      </c>
      <c r="I85" s="155"/>
      <c r="J85" s="155"/>
      <c r="K85" s="155">
        <v>16.35305</v>
      </c>
      <c r="L85" s="155">
        <v>5838.3239666666605</v>
      </c>
      <c r="M85" s="155">
        <v>154.28146666666646</v>
      </c>
      <c r="N85" s="155"/>
      <c r="O85" s="155"/>
      <c r="P85" s="155">
        <v>27902.213816666688</v>
      </c>
      <c r="Q85" s="313">
        <f t="shared" si="7"/>
        <v>231322.43741666651</v>
      </c>
      <c r="R85" s="163"/>
    </row>
    <row r="86" spans="2:18" x14ac:dyDescent="0.2">
      <c r="B86" s="304"/>
      <c r="C86" s="308" t="s">
        <v>9</v>
      </c>
      <c r="D86" s="154">
        <v>71478.599483333412</v>
      </c>
      <c r="E86" s="155">
        <v>41815.091033333381</v>
      </c>
      <c r="F86" s="155">
        <v>83587.466716666677</v>
      </c>
      <c r="G86" s="155">
        <v>1498.2492833333317</v>
      </c>
      <c r="H86" s="155">
        <v>6.9066666666666663</v>
      </c>
      <c r="I86" s="155"/>
      <c r="J86" s="155"/>
      <c r="K86" s="155">
        <v>17.004883333333346</v>
      </c>
      <c r="L86" s="155">
        <v>5852.5921833333359</v>
      </c>
      <c r="M86" s="155">
        <v>150.19000000000008</v>
      </c>
      <c r="N86" s="155"/>
      <c r="O86" s="155"/>
      <c r="P86" s="155">
        <v>28780.196483333344</v>
      </c>
      <c r="Q86" s="313">
        <f t="shared" si="7"/>
        <v>233186.2967333335</v>
      </c>
      <c r="R86" s="163"/>
    </row>
    <row r="87" spans="2:18" x14ac:dyDescent="0.2">
      <c r="B87" s="304"/>
      <c r="C87" s="308" t="s">
        <v>10</v>
      </c>
      <c r="D87" s="154">
        <v>63012.24811666664</v>
      </c>
      <c r="E87" s="155">
        <v>41386.602516666673</v>
      </c>
      <c r="F87" s="155">
        <v>72201.193250000011</v>
      </c>
      <c r="G87" s="155">
        <v>1330.8333833333334</v>
      </c>
      <c r="H87" s="155">
        <v>6.1214999999999993</v>
      </c>
      <c r="I87" s="155"/>
      <c r="J87" s="155"/>
      <c r="K87" s="155">
        <v>14.811266666666674</v>
      </c>
      <c r="L87" s="155">
        <v>5409.5276833333319</v>
      </c>
      <c r="M87" s="155">
        <v>128.73711666666662</v>
      </c>
      <c r="N87" s="155"/>
      <c r="O87" s="155"/>
      <c r="P87" s="155">
        <v>26352.939250000018</v>
      </c>
      <c r="Q87" s="313">
        <f t="shared" si="7"/>
        <v>209843.01408333334</v>
      </c>
      <c r="R87" s="163"/>
    </row>
    <row r="88" spans="2:18" x14ac:dyDescent="0.2">
      <c r="B88" s="306"/>
      <c r="C88" s="308" t="s">
        <v>11</v>
      </c>
      <c r="D88" s="154">
        <v>73656.863766666662</v>
      </c>
      <c r="E88" s="155">
        <v>45137.901049999986</v>
      </c>
      <c r="F88" s="155">
        <v>85221.234950000042</v>
      </c>
      <c r="G88" s="155">
        <v>1497.9692833333331</v>
      </c>
      <c r="H88" s="155">
        <v>6.9361333333333324</v>
      </c>
      <c r="I88" s="155"/>
      <c r="J88" s="155"/>
      <c r="K88" s="155">
        <v>20.005733333333325</v>
      </c>
      <c r="L88" s="155">
        <v>6641.4080166666645</v>
      </c>
      <c r="M88" s="155">
        <v>145.20626666666655</v>
      </c>
      <c r="N88" s="155"/>
      <c r="O88" s="155"/>
      <c r="P88" s="155">
        <v>31056.749666666597</v>
      </c>
      <c r="Q88" s="313">
        <f t="shared" si="7"/>
        <v>243384.27486666659</v>
      </c>
      <c r="R88" s="163"/>
    </row>
    <row r="89" spans="2:18" x14ac:dyDescent="0.2">
      <c r="B89" s="304"/>
      <c r="C89" s="308" t="s">
        <v>12</v>
      </c>
      <c r="D89" s="154">
        <v>68538.788316666789</v>
      </c>
      <c r="E89" s="155">
        <v>42163.567166666639</v>
      </c>
      <c r="F89" s="155">
        <v>80941.611966666678</v>
      </c>
      <c r="G89" s="155">
        <v>1354.4662666666661</v>
      </c>
      <c r="H89" s="155">
        <v>6.9294833333333337</v>
      </c>
      <c r="I89" s="155"/>
      <c r="J89" s="155"/>
      <c r="K89" s="155">
        <v>16.964833333333331</v>
      </c>
      <c r="L89" s="155">
        <v>6239.5749333333424</v>
      </c>
      <c r="M89" s="155">
        <v>134.2729333333333</v>
      </c>
      <c r="N89" s="155"/>
      <c r="O89" s="155"/>
      <c r="P89" s="155">
        <v>30405.251849999921</v>
      </c>
      <c r="Q89" s="313">
        <f t="shared" si="7"/>
        <v>229801.42775000003</v>
      </c>
      <c r="R89" s="163"/>
    </row>
    <row r="90" spans="2:18" ht="13.5" thickBot="1" x14ac:dyDescent="0.25">
      <c r="B90" s="309"/>
      <c r="C90" s="310" t="s">
        <v>13</v>
      </c>
      <c r="D90" s="156">
        <v>68817.702933333319</v>
      </c>
      <c r="E90" s="157">
        <v>36306.396300000051</v>
      </c>
      <c r="F90" s="157">
        <v>83696.417133333423</v>
      </c>
      <c r="G90" s="157">
        <v>1388.6368166666675</v>
      </c>
      <c r="H90" s="157">
        <v>6.602966666666668</v>
      </c>
      <c r="I90" s="157"/>
      <c r="J90" s="157"/>
      <c r="K90" s="157">
        <v>20.19591666666668</v>
      </c>
      <c r="L90" s="157">
        <v>6423.2354500000092</v>
      </c>
      <c r="M90" s="157">
        <v>127.98481666666672</v>
      </c>
      <c r="N90" s="157"/>
      <c r="O90" s="157"/>
      <c r="P90" s="157">
        <v>31495.096983333304</v>
      </c>
      <c r="Q90" s="314">
        <f t="shared" si="7"/>
        <v>228282.26931666676</v>
      </c>
      <c r="R90" s="163"/>
    </row>
    <row r="91" spans="2:18" x14ac:dyDescent="0.2">
      <c r="B91" s="302">
        <v>2020</v>
      </c>
      <c r="C91" s="307" t="s">
        <v>2</v>
      </c>
      <c r="D91" s="152">
        <v>68350.456200000102</v>
      </c>
      <c r="E91" s="153">
        <v>40056.870366666662</v>
      </c>
      <c r="F91" s="153">
        <v>80679.957166666936</v>
      </c>
      <c r="G91" s="153">
        <v>1329.838783333332</v>
      </c>
      <c r="H91" s="153">
        <v>6.6955166666666681</v>
      </c>
      <c r="I91" s="153"/>
      <c r="J91" s="153"/>
      <c r="K91" s="153">
        <v>21.446016666666662</v>
      </c>
      <c r="L91" s="153">
        <v>6476.8499999999958</v>
      </c>
      <c r="M91" s="153">
        <v>122.17736666666661</v>
      </c>
      <c r="N91" s="153"/>
      <c r="O91" s="153"/>
      <c r="P91" s="153">
        <v>32208.825266666725</v>
      </c>
      <c r="Q91" s="315">
        <f t="shared" si="7"/>
        <v>229253.11668333376</v>
      </c>
      <c r="R91" s="163"/>
    </row>
    <row r="92" spans="2:18" x14ac:dyDescent="0.2">
      <c r="B92" s="304"/>
      <c r="C92" s="308" t="s">
        <v>3</v>
      </c>
      <c r="D92" s="154">
        <v>59821.58788333337</v>
      </c>
      <c r="E92" s="155">
        <v>37415.722233333356</v>
      </c>
      <c r="F92" s="155">
        <v>72061.377616666723</v>
      </c>
      <c r="G92" s="155">
        <v>1138.9363166666656</v>
      </c>
      <c r="H92" s="155">
        <v>5.3911166666666652</v>
      </c>
      <c r="I92" s="155"/>
      <c r="J92" s="155"/>
      <c r="K92" s="155">
        <v>19.701949999999989</v>
      </c>
      <c r="L92" s="155">
        <v>5793.3584999999994</v>
      </c>
      <c r="M92" s="155">
        <v>102.43486666666666</v>
      </c>
      <c r="N92" s="155"/>
      <c r="O92" s="155"/>
      <c r="P92" s="155">
        <v>29273.755683333278</v>
      </c>
      <c r="Q92" s="313">
        <f t="shared" si="7"/>
        <v>205632.2661666667</v>
      </c>
      <c r="R92" s="163"/>
    </row>
    <row r="93" spans="2:18" x14ac:dyDescent="0.2">
      <c r="B93" s="304"/>
      <c r="C93" s="308" t="s">
        <v>4</v>
      </c>
      <c r="D93" s="154">
        <v>84410.54401666655</v>
      </c>
      <c r="E93" s="155">
        <v>49855.151733333361</v>
      </c>
      <c r="F93" s="155">
        <v>100474.45743333334</v>
      </c>
      <c r="G93" s="155">
        <v>1492.7424333333329</v>
      </c>
      <c r="H93" s="155">
        <v>7.8786833333333348</v>
      </c>
      <c r="I93" s="155"/>
      <c r="J93" s="155"/>
      <c r="K93" s="155">
        <v>27.357916666666657</v>
      </c>
      <c r="L93" s="155">
        <v>8102.881583333341</v>
      </c>
      <c r="M93" s="155">
        <v>142.11814999999987</v>
      </c>
      <c r="N93" s="155"/>
      <c r="O93" s="155"/>
      <c r="P93" s="155">
        <v>43198.816166666547</v>
      </c>
      <c r="Q93" s="313">
        <f t="shared" si="7"/>
        <v>287711.94811666646</v>
      </c>
      <c r="R93" s="163"/>
    </row>
    <row r="94" spans="2:18" x14ac:dyDescent="0.2">
      <c r="B94" s="306"/>
      <c r="C94" s="308" t="s">
        <v>5</v>
      </c>
      <c r="D94" s="154">
        <v>84257.93428333335</v>
      </c>
      <c r="E94" s="155">
        <v>50051.730983333298</v>
      </c>
      <c r="F94" s="155">
        <v>104341.71958333338</v>
      </c>
      <c r="G94" s="155">
        <v>1304.0172833333331</v>
      </c>
      <c r="H94" s="155">
        <v>10.37068333333333</v>
      </c>
      <c r="I94" s="155"/>
      <c r="J94" s="155"/>
      <c r="K94" s="155">
        <v>22.885866666666676</v>
      </c>
      <c r="L94" s="155">
        <v>8914.7197666666598</v>
      </c>
      <c r="M94" s="155">
        <v>128.27773333333332</v>
      </c>
      <c r="N94" s="155"/>
      <c r="O94" s="155"/>
      <c r="P94" s="155">
        <v>47530.450766666749</v>
      </c>
      <c r="Q94" s="313">
        <f t="shared" ref="Q94:Q105" si="8">SUM(D94:P94)</f>
        <v>296562.1069500001</v>
      </c>
      <c r="R94" s="163"/>
    </row>
    <row r="95" spans="2:18" x14ac:dyDescent="0.2">
      <c r="B95" s="304"/>
      <c r="C95" s="308" t="s">
        <v>6</v>
      </c>
      <c r="D95" s="154">
        <v>86521.781366666706</v>
      </c>
      <c r="E95" s="155">
        <v>51477.463466666661</v>
      </c>
      <c r="F95" s="155">
        <v>104331.28645000009</v>
      </c>
      <c r="G95" s="155">
        <v>1324.9112166666662</v>
      </c>
      <c r="H95" s="155">
        <v>8.6440000000000001</v>
      </c>
      <c r="I95" s="155"/>
      <c r="J95" s="155"/>
      <c r="K95" s="155">
        <v>25.562516666666674</v>
      </c>
      <c r="L95" s="155">
        <v>9129.7985499999995</v>
      </c>
      <c r="M95" s="155">
        <v>126.75121666666668</v>
      </c>
      <c r="N95" s="155"/>
      <c r="O95" s="155"/>
      <c r="P95" s="155">
        <v>48129.0643666666</v>
      </c>
      <c r="Q95" s="313">
        <f t="shared" si="8"/>
        <v>301075.26315000001</v>
      </c>
      <c r="R95" s="163"/>
    </row>
    <row r="96" spans="2:18" x14ac:dyDescent="0.2">
      <c r="B96" s="304"/>
      <c r="C96" s="308" t="s">
        <v>7</v>
      </c>
      <c r="D96" s="154">
        <v>89900.433316666575</v>
      </c>
      <c r="E96" s="155">
        <v>54843.134483333335</v>
      </c>
      <c r="F96" s="155">
        <v>109856.98383333352</v>
      </c>
      <c r="G96" s="155">
        <v>1316.4224999999994</v>
      </c>
      <c r="H96" s="155">
        <v>11.382916666666668</v>
      </c>
      <c r="I96" s="155"/>
      <c r="J96" s="155"/>
      <c r="K96" s="155">
        <v>30.518599999999996</v>
      </c>
      <c r="L96" s="155">
        <v>9632.7703999999994</v>
      </c>
      <c r="M96" s="155">
        <v>123.95021666666663</v>
      </c>
      <c r="N96" s="155"/>
      <c r="O96" s="155"/>
      <c r="P96" s="155">
        <v>52434.060749999961</v>
      </c>
      <c r="Q96" s="313">
        <f t="shared" si="8"/>
        <v>318149.65701666672</v>
      </c>
      <c r="R96" s="163"/>
    </row>
    <row r="97" spans="2:18" x14ac:dyDescent="0.2">
      <c r="B97" s="306"/>
      <c r="C97" s="308" t="s">
        <v>8</v>
      </c>
      <c r="D97" s="154">
        <v>90995.29028333335</v>
      </c>
      <c r="E97" s="155">
        <v>54663.289883333404</v>
      </c>
      <c r="F97" s="155">
        <v>117879.60938333329</v>
      </c>
      <c r="G97" s="155">
        <v>1288.4727833333329</v>
      </c>
      <c r="H97" s="155">
        <v>5.0299999999999985</v>
      </c>
      <c r="I97" s="155"/>
      <c r="J97" s="155"/>
      <c r="K97" s="155">
        <v>31.071400000000018</v>
      </c>
      <c r="L97" s="155">
        <v>9801.4271166666749</v>
      </c>
      <c r="M97" s="155">
        <v>127.34338333333331</v>
      </c>
      <c r="N97" s="155"/>
      <c r="O97" s="155"/>
      <c r="P97" s="155">
        <v>53167.386383333433</v>
      </c>
      <c r="Q97" s="313">
        <f t="shared" si="8"/>
        <v>327958.9206166669</v>
      </c>
      <c r="R97" s="163"/>
    </row>
    <row r="98" spans="2:18" x14ac:dyDescent="0.2">
      <c r="B98" s="304"/>
      <c r="C98" s="308" t="s">
        <v>9</v>
      </c>
      <c r="D98" s="154">
        <v>95180.247933333187</v>
      </c>
      <c r="E98" s="155">
        <v>55722.98139999991</v>
      </c>
      <c r="F98" s="155">
        <v>110936.49999999994</v>
      </c>
      <c r="G98" s="155">
        <v>1378.111683333334</v>
      </c>
      <c r="H98" s="155">
        <v>5.901416666666667</v>
      </c>
      <c r="I98" s="155"/>
      <c r="J98" s="155"/>
      <c r="K98" s="155">
        <v>47.141100000000016</v>
      </c>
      <c r="L98" s="155">
        <v>10080.299683333333</v>
      </c>
      <c r="M98" s="155">
        <v>121.3135666666667</v>
      </c>
      <c r="N98" s="155"/>
      <c r="O98" s="155"/>
      <c r="P98" s="155">
        <v>53774.935700000009</v>
      </c>
      <c r="Q98" s="313">
        <f t="shared" si="8"/>
        <v>327247.4324833331</v>
      </c>
      <c r="R98" s="163"/>
    </row>
    <row r="99" spans="2:18" x14ac:dyDescent="0.2">
      <c r="B99" s="304"/>
      <c r="C99" s="308" t="s">
        <v>10</v>
      </c>
      <c r="D99" s="154">
        <v>82117.055699999924</v>
      </c>
      <c r="E99" s="155">
        <v>49859.385433333278</v>
      </c>
      <c r="F99" s="155">
        <v>106499.04059999999</v>
      </c>
      <c r="G99" s="155">
        <v>1277.3915833333333</v>
      </c>
      <c r="H99" s="155">
        <v>4.7843333333333327</v>
      </c>
      <c r="I99" s="155"/>
      <c r="J99" s="155"/>
      <c r="K99" s="155">
        <v>54.940733333333334</v>
      </c>
      <c r="L99" s="155">
        <v>8790.7560666666814</v>
      </c>
      <c r="M99" s="155">
        <v>112.07818333333333</v>
      </c>
      <c r="N99" s="155"/>
      <c r="O99" s="155"/>
      <c r="P99" s="155">
        <v>47722.354083333295</v>
      </c>
      <c r="Q99" s="313">
        <f t="shared" si="8"/>
        <v>296437.78671666654</v>
      </c>
      <c r="R99" s="163"/>
    </row>
    <row r="100" spans="2:18" x14ac:dyDescent="0.2">
      <c r="B100" s="306"/>
      <c r="C100" s="308" t="s">
        <v>11</v>
      </c>
      <c r="D100" s="154">
        <v>82984.809150000016</v>
      </c>
      <c r="E100" s="155">
        <v>46463.594783333268</v>
      </c>
      <c r="F100" s="155">
        <v>98097.331466666583</v>
      </c>
      <c r="G100" s="155">
        <v>1226.5041333333327</v>
      </c>
      <c r="H100" s="155">
        <v>4.2765833333333321</v>
      </c>
      <c r="I100" s="155"/>
      <c r="J100" s="155"/>
      <c r="K100" s="155">
        <v>43.68549999999999</v>
      </c>
      <c r="L100" s="155">
        <v>7888.2352166666715</v>
      </c>
      <c r="M100" s="155">
        <v>107.70263333333337</v>
      </c>
      <c r="N100" s="155"/>
      <c r="O100" s="155">
        <v>8.1571666666666669</v>
      </c>
      <c r="P100" s="155">
        <v>44041.775466666557</v>
      </c>
      <c r="Q100" s="313">
        <f t="shared" si="8"/>
        <v>280866.07209999976</v>
      </c>
      <c r="R100" s="163"/>
    </row>
    <row r="101" spans="2:18" x14ac:dyDescent="0.2">
      <c r="B101" s="304"/>
      <c r="C101" s="308" t="s">
        <v>12</v>
      </c>
      <c r="D101" s="154">
        <v>79286.403216666702</v>
      </c>
      <c r="E101" s="155">
        <v>43013.218300000044</v>
      </c>
      <c r="F101" s="155">
        <v>93808.907666666695</v>
      </c>
      <c r="G101" s="155">
        <v>1131.4344166666665</v>
      </c>
      <c r="H101" s="155">
        <v>4.276583333333333</v>
      </c>
      <c r="I101" s="155"/>
      <c r="J101" s="155"/>
      <c r="K101" s="155">
        <v>42.074716666666681</v>
      </c>
      <c r="L101" s="155">
        <v>7212.3843999999999</v>
      </c>
      <c r="M101" s="155">
        <v>99.886949999999999</v>
      </c>
      <c r="N101" s="155"/>
      <c r="O101" s="155">
        <v>29.024499999999993</v>
      </c>
      <c r="P101" s="155">
        <v>40427.914016666677</v>
      </c>
      <c r="Q101" s="313">
        <f t="shared" si="8"/>
        <v>265055.52476666676</v>
      </c>
      <c r="R101" s="163"/>
    </row>
    <row r="102" spans="2:18" ht="13.5" thickBot="1" x14ac:dyDescent="0.25">
      <c r="B102" s="309"/>
      <c r="C102" s="310" t="s">
        <v>13</v>
      </c>
      <c r="D102" s="156">
        <v>82638.05405000005</v>
      </c>
      <c r="E102" s="157">
        <v>43955.248199999965</v>
      </c>
      <c r="F102" s="157">
        <v>94814.347533333377</v>
      </c>
      <c r="G102" s="157">
        <v>1140.8799000000006</v>
      </c>
      <c r="H102" s="157">
        <v>4.2571500000000011</v>
      </c>
      <c r="I102" s="157"/>
      <c r="J102" s="157"/>
      <c r="K102" s="157">
        <v>39.063316666666651</v>
      </c>
      <c r="L102" s="157">
        <v>7212.9550833333333</v>
      </c>
      <c r="M102" s="157">
        <v>92.153433333333311</v>
      </c>
      <c r="N102" s="157"/>
      <c r="O102" s="157">
        <v>90.744000000000014</v>
      </c>
      <c r="P102" s="157">
        <v>43289.520833333401</v>
      </c>
      <c r="Q102" s="314">
        <f t="shared" si="8"/>
        <v>273277.22350000008</v>
      </c>
      <c r="R102" s="163"/>
    </row>
    <row r="103" spans="2:18" x14ac:dyDescent="0.2">
      <c r="B103" s="302">
        <v>2021</v>
      </c>
      <c r="C103" s="307" t="s">
        <v>2</v>
      </c>
      <c r="D103" s="152">
        <v>80693.031483333194</v>
      </c>
      <c r="E103" s="153">
        <v>44549.168866666645</v>
      </c>
      <c r="F103" s="153">
        <v>92591.392550000193</v>
      </c>
      <c r="G103" s="153">
        <v>1136.0247666666669</v>
      </c>
      <c r="H103" s="153">
        <v>3.9297000000000013</v>
      </c>
      <c r="I103" s="153"/>
      <c r="J103" s="153"/>
      <c r="K103" s="153">
        <v>38.719166666666659</v>
      </c>
      <c r="L103" s="153">
        <v>7261.5273166666711</v>
      </c>
      <c r="M103" s="153">
        <v>89.301766666666623</v>
      </c>
      <c r="N103" s="153"/>
      <c r="O103" s="153">
        <v>131.34763333333328</v>
      </c>
      <c r="P103" s="153">
        <v>41381.744016666591</v>
      </c>
      <c r="Q103" s="315">
        <f t="shared" si="8"/>
        <v>267876.18726666667</v>
      </c>
      <c r="R103" s="163"/>
    </row>
    <row r="104" spans="2:18" x14ac:dyDescent="0.2">
      <c r="B104" s="304"/>
      <c r="C104" s="308" t="s">
        <v>3</v>
      </c>
      <c r="D104" s="154">
        <v>72104.448299999945</v>
      </c>
      <c r="E104" s="155">
        <v>39039.942399999949</v>
      </c>
      <c r="F104" s="155">
        <v>84218.232483333428</v>
      </c>
      <c r="G104" s="155">
        <v>999.71688333333361</v>
      </c>
      <c r="H104" s="155">
        <v>3.3780166666666664</v>
      </c>
      <c r="I104" s="155"/>
      <c r="J104" s="155"/>
      <c r="K104" s="155">
        <v>35.729149999999976</v>
      </c>
      <c r="L104" s="155">
        <v>6358.4155166666869</v>
      </c>
      <c r="M104" s="155">
        <v>81.394366666666684</v>
      </c>
      <c r="N104" s="155"/>
      <c r="O104" s="155">
        <v>146.78316666666674</v>
      </c>
      <c r="P104" s="155">
        <v>35246.465499999991</v>
      </c>
      <c r="Q104" s="313">
        <f t="shared" si="8"/>
        <v>238234.50578333333</v>
      </c>
      <c r="R104" s="163"/>
    </row>
    <row r="105" spans="2:18" x14ac:dyDescent="0.2">
      <c r="B105" s="304"/>
      <c r="C105" s="308" t="s">
        <v>4</v>
      </c>
      <c r="D105" s="154">
        <v>87615.074133333459</v>
      </c>
      <c r="E105" s="155">
        <v>46775.559283333343</v>
      </c>
      <c r="F105" s="155">
        <v>101840.93061666674</v>
      </c>
      <c r="G105" s="155">
        <v>1157.9941333333336</v>
      </c>
      <c r="H105" s="155">
        <v>3.8941833333333324</v>
      </c>
      <c r="I105" s="155"/>
      <c r="J105" s="155"/>
      <c r="K105" s="155">
        <v>42.835649999999973</v>
      </c>
      <c r="L105" s="155">
        <v>7486.7305000000124</v>
      </c>
      <c r="M105" s="155">
        <v>94.812200000000047</v>
      </c>
      <c r="N105" s="155"/>
      <c r="O105" s="155">
        <v>179.98319999999995</v>
      </c>
      <c r="P105" s="155">
        <v>42023.773449999971</v>
      </c>
      <c r="Q105" s="313">
        <f t="shared" si="8"/>
        <v>287221.5873500001</v>
      </c>
      <c r="R105" s="163"/>
    </row>
    <row r="106" spans="2:18" x14ac:dyDescent="0.2">
      <c r="B106" s="306"/>
      <c r="C106" s="308" t="s">
        <v>5</v>
      </c>
      <c r="D106" s="154">
        <v>82337.967016666706</v>
      </c>
      <c r="E106" s="155">
        <v>45609.90681666656</v>
      </c>
      <c r="F106" s="155">
        <v>129885.01319999997</v>
      </c>
      <c r="G106" s="155">
        <v>1010.8884166666674</v>
      </c>
      <c r="H106" s="155">
        <v>2.8814666666666668</v>
      </c>
      <c r="I106" s="155"/>
      <c r="J106" s="155"/>
      <c r="K106" s="155">
        <v>33.872583333333324</v>
      </c>
      <c r="L106" s="155">
        <v>7168.8649833333429</v>
      </c>
      <c r="M106" s="155">
        <v>84.241949999999946</v>
      </c>
      <c r="N106" s="155"/>
      <c r="O106" s="155">
        <v>267.45299999999975</v>
      </c>
      <c r="P106" s="155">
        <v>39647.673716666679</v>
      </c>
      <c r="Q106" s="313">
        <f t="shared" ref="Q106:Q111" si="9">SUM(D106:P106)</f>
        <v>306048.76314999996</v>
      </c>
      <c r="R106" s="163"/>
    </row>
    <row r="107" spans="2:18" x14ac:dyDescent="0.2">
      <c r="B107" s="304"/>
      <c r="C107" s="308" t="s">
        <v>6</v>
      </c>
      <c r="D107" s="154">
        <v>82867.080416666664</v>
      </c>
      <c r="E107" s="155">
        <v>46107.54595</v>
      </c>
      <c r="F107" s="155">
        <v>130075.03703333341</v>
      </c>
      <c r="G107" s="155">
        <v>1006.9225333333335</v>
      </c>
      <c r="H107" s="155">
        <v>2.9823999999999997</v>
      </c>
      <c r="I107" s="155"/>
      <c r="J107" s="155"/>
      <c r="K107" s="155">
        <v>32.686150000000048</v>
      </c>
      <c r="L107" s="155">
        <v>7075.5728499999977</v>
      </c>
      <c r="M107" s="155">
        <v>80.120516666666589</v>
      </c>
      <c r="N107" s="155"/>
      <c r="O107" s="155">
        <v>311.62344999999988</v>
      </c>
      <c r="P107" s="155">
        <v>58319.003149999902</v>
      </c>
      <c r="Q107" s="313">
        <f t="shared" si="9"/>
        <v>325878.57445000001</v>
      </c>
      <c r="R107" s="163"/>
    </row>
    <row r="108" spans="2:18" x14ac:dyDescent="0.2">
      <c r="B108" s="304"/>
      <c r="C108" s="308" t="s">
        <v>7</v>
      </c>
      <c r="D108" s="154">
        <v>81374.442733333242</v>
      </c>
      <c r="E108" s="155">
        <v>44705.934266666663</v>
      </c>
      <c r="F108" s="155">
        <v>128251.85685000005</v>
      </c>
      <c r="G108" s="155">
        <v>959.16129999999987</v>
      </c>
      <c r="H108" s="155">
        <v>2.920100000000001</v>
      </c>
      <c r="I108" s="155"/>
      <c r="J108" s="155"/>
      <c r="K108" s="155">
        <v>33.544250000000005</v>
      </c>
      <c r="L108" s="155">
        <v>6742.9124999999658</v>
      </c>
      <c r="M108" s="155">
        <v>77.922833333333315</v>
      </c>
      <c r="N108" s="155"/>
      <c r="O108" s="155">
        <v>326.36239999999975</v>
      </c>
      <c r="P108" s="155">
        <v>38294.563866666766</v>
      </c>
      <c r="Q108" s="313">
        <f t="shared" si="9"/>
        <v>300769.62109999999</v>
      </c>
      <c r="R108" s="163"/>
    </row>
    <row r="109" spans="2:18" x14ac:dyDescent="0.2">
      <c r="B109" s="306"/>
      <c r="C109" s="308" t="s">
        <v>8</v>
      </c>
      <c r="D109" s="154">
        <v>77018.345300000059</v>
      </c>
      <c r="E109" s="155">
        <v>41775.227449999984</v>
      </c>
      <c r="F109" s="155">
        <v>121644.33495</v>
      </c>
      <c r="G109" s="155">
        <v>878.93948333333333</v>
      </c>
      <c r="H109" s="155">
        <v>2.4942000000000002</v>
      </c>
      <c r="I109" s="155"/>
      <c r="J109" s="155"/>
      <c r="K109" s="155">
        <v>30.47418333333335</v>
      </c>
      <c r="L109" s="155">
        <v>6239.8698500000073</v>
      </c>
      <c r="M109" s="155">
        <v>77.059200000000018</v>
      </c>
      <c r="N109" s="155"/>
      <c r="O109" s="155">
        <v>267.45299999999986</v>
      </c>
      <c r="P109" s="155">
        <v>35561.564166666431</v>
      </c>
      <c r="Q109" s="313">
        <f t="shared" si="9"/>
        <v>283495.76178333315</v>
      </c>
      <c r="R109" s="163"/>
    </row>
    <row r="110" spans="2:18" x14ac:dyDescent="0.2">
      <c r="B110" s="304"/>
      <c r="C110" s="308" t="s">
        <v>9</v>
      </c>
      <c r="D110" s="154">
        <v>72678.808500000014</v>
      </c>
      <c r="E110" s="155">
        <v>40949.168799999985</v>
      </c>
      <c r="F110" s="155">
        <v>120579.7763000003</v>
      </c>
      <c r="G110" s="155">
        <v>865.95983333333322</v>
      </c>
      <c r="H110" s="155"/>
      <c r="I110" s="155"/>
      <c r="J110" s="155"/>
      <c r="K110" s="155">
        <v>31.21196666666664</v>
      </c>
      <c r="L110" s="155">
        <v>6068.8922500000172</v>
      </c>
      <c r="M110" s="155">
        <v>77.606783333333311</v>
      </c>
      <c r="N110" s="155"/>
      <c r="O110" s="155">
        <v>311.62344999999982</v>
      </c>
      <c r="P110" s="155">
        <v>35304.065066666641</v>
      </c>
      <c r="Q110" s="313">
        <f t="shared" si="9"/>
        <v>276867.11295000027</v>
      </c>
      <c r="R110" s="163"/>
    </row>
    <row r="111" spans="2:18" ht="13.5" thickBot="1" x14ac:dyDescent="0.25">
      <c r="B111" s="309"/>
      <c r="C111" s="310" t="s">
        <v>10</v>
      </c>
      <c r="D111" s="156">
        <v>63766.863816666628</v>
      </c>
      <c r="E111" s="157">
        <v>37537.977216666652</v>
      </c>
      <c r="F111" s="157">
        <v>107530.10113333336</v>
      </c>
      <c r="G111" s="157">
        <v>764.4150666666668</v>
      </c>
      <c r="H111" s="157"/>
      <c r="I111" s="157"/>
      <c r="J111" s="157"/>
      <c r="K111" s="157">
        <v>32.217516666666654</v>
      </c>
      <c r="L111" s="157">
        <v>5464.925316666704</v>
      </c>
      <c r="M111" s="157">
        <v>70.215833333333308</v>
      </c>
      <c r="N111" s="157"/>
      <c r="O111" s="157">
        <v>326.36239999999992</v>
      </c>
      <c r="P111" s="157">
        <v>31230.787783333297</v>
      </c>
      <c r="Q111" s="314">
        <f t="shared" si="9"/>
        <v>246723.86608333327</v>
      </c>
      <c r="R111" s="163"/>
    </row>
    <row r="112" spans="2:18" ht="13.5" thickBot="1" x14ac:dyDescent="0.25"/>
    <row r="113" spans="2:17" ht="15.75" thickBot="1" x14ac:dyDescent="0.3">
      <c r="B113" s="243" t="s">
        <v>101</v>
      </c>
      <c r="C113" s="244"/>
      <c r="D113" s="258">
        <f>+SUM(D103:D111)/SUM(D91:D99)-1</f>
        <v>-5.5423064963788682E-2</v>
      </c>
      <c r="E113" s="258">
        <f>+SUM(E103:E111)/SUM(E91:E99)-1</f>
        <v>-0.12815822991578163</v>
      </c>
      <c r="F113" s="258">
        <f>+SUM(F103:F111)/SUM(F91:F99)-1</f>
        <v>0.12078101831636179</v>
      </c>
      <c r="G113" s="258">
        <f>+SUM(G103:G111)/SUM(G91:G99)-1</f>
        <v>-0.25912264270053587</v>
      </c>
      <c r="H113" s="258">
        <f>+SUM(H103:H111)/SUM(H91:H99)-1</f>
        <v>-0.65979842208276995</v>
      </c>
      <c r="I113" s="258"/>
      <c r="J113" s="258"/>
      <c r="K113" s="258">
        <f>+SUM(K103:K111)/SUM(K91:K99)-1</f>
        <v>0.1092717914216339</v>
      </c>
      <c r="L113" s="258">
        <f>+SUM(L103:L111)/SUM(L91:L99)-1</f>
        <v>-0.21968876312985908</v>
      </c>
      <c r="M113" s="258">
        <f>+SUM(M103:M111)/SUM(M91:M99)-1</f>
        <v>-0.33781104375439408</v>
      </c>
      <c r="N113" s="258"/>
      <c r="O113" s="258"/>
      <c r="P113" s="258">
        <f>+SUM(P103:P111)/SUM(P91:P99)-1</f>
        <v>-0.12377295276280675</v>
      </c>
      <c r="Q113" s="259">
        <f>+SUM(Q103:Q111)/SUM(Q91:Q99)-1</f>
        <v>-2.197370338954896E-2</v>
      </c>
    </row>
    <row r="114" spans="2:17" ht="15.75" thickBot="1" x14ac:dyDescent="0.3">
      <c r="B114" s="257" t="s">
        <v>102</v>
      </c>
      <c r="C114" s="244"/>
      <c r="D114" s="258">
        <f>SUM(D103:D111)/SUM($Q$103:$Q$111)</f>
        <v>0.27651953848676258</v>
      </c>
      <c r="E114" s="258">
        <f t="shared" ref="E114:H114" si="10">SUM(E103:E111)/SUM($Q$103:$Q$111)</f>
        <v>0.15279617440285256</v>
      </c>
      <c r="F114" s="258">
        <f t="shared" si="10"/>
        <v>0.40133048908013746</v>
      </c>
      <c r="G114" s="258">
        <f t="shared" si="10"/>
        <v>3.4660957043725687E-3</v>
      </c>
      <c r="H114" s="261">
        <f t="shared" si="10"/>
        <v>8.8744719329456866E-6</v>
      </c>
      <c r="I114" s="258"/>
      <c r="J114" s="261"/>
      <c r="K114" s="260">
        <f t="shared" ref="K114:M114" si="11">SUM(K103:K111)/SUM($Q$103:$Q$111)</f>
        <v>1.2288841850695967E-4</v>
      </c>
      <c r="L114" s="260">
        <f t="shared" si="11"/>
        <v>2.3634018954514238E-2</v>
      </c>
      <c r="M114" s="260">
        <f t="shared" si="11"/>
        <v>2.8923880935925527E-4</v>
      </c>
      <c r="N114" s="258"/>
      <c r="O114" s="261">
        <f t="shared" ref="O114:Q114" si="12">SUM(O103:O111)/SUM($Q$103:$Q$111)</f>
        <v>8.9573146985344227E-4</v>
      </c>
      <c r="P114" s="260">
        <f t="shared" si="12"/>
        <v>0.14093695020170807</v>
      </c>
      <c r="Q114" s="259">
        <f t="shared" si="12"/>
        <v>1</v>
      </c>
    </row>
    <row r="115" spans="2:17" x14ac:dyDescent="0.2"/>
    <row r="116" spans="2:17" x14ac:dyDescent="0.2"/>
    <row r="117" spans="2:17" x14ac:dyDescent="0.2"/>
    <row r="118" spans="2:17" x14ac:dyDescent="0.2"/>
    <row r="119" spans="2:17" x14ac:dyDescent="0.2"/>
    <row r="120" spans="2:17" x14ac:dyDescent="0.2"/>
    <row r="121" spans="2:17" x14ac:dyDescent="0.2"/>
    <row r="122" spans="2:17" x14ac:dyDescent="0.2"/>
    <row r="123" spans="2:17" x14ac:dyDescent="0.2"/>
    <row r="124" spans="2:17" x14ac:dyDescent="0.2"/>
    <row r="125" spans="2:17" x14ac:dyDescent="0.2"/>
    <row r="126" spans="2:17" x14ac:dyDescent="0.2"/>
    <row r="127" spans="2:17" x14ac:dyDescent="0.2"/>
    <row r="128" spans="2:17" x14ac:dyDescent="0.2"/>
    <row r="129" hidden="1" x14ac:dyDescent="0.2"/>
    <row r="130" hidden="1" x14ac:dyDescent="0.2"/>
    <row r="131" hidden="1" x14ac:dyDescent="0.2"/>
    <row r="132" hidden="1" x14ac:dyDescent="0.2"/>
  </sheetData>
  <pageMargins left="0.7" right="0.7" top="0.75" bottom="0.75" header="0.3" footer="0.3"/>
  <pageSetup scale="37" orientation="portrait" r:id="rId1"/>
  <ignoredErrors>
    <ignoredError sqref="I114:J114 N114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U344"/>
  <sheetViews>
    <sheetView showGridLines="0" topLeftCell="A155" zoomScaleNormal="100" zoomScaleSheetLayoutView="100" workbookViewId="0">
      <selection activeCell="E177" sqref="E177:F179"/>
    </sheetView>
  </sheetViews>
  <sheetFormatPr baseColWidth="10" defaultColWidth="0" defaultRowHeight="12.75" zeroHeight="1" x14ac:dyDescent="0.2"/>
  <cols>
    <col min="1" max="1" width="19.85546875" style="13" customWidth="1"/>
    <col min="2" max="2" width="6.28515625" style="13" customWidth="1"/>
    <col min="3" max="3" width="17.7109375" style="13" customWidth="1"/>
    <col min="4" max="4" width="9" style="13" customWidth="1"/>
    <col min="5" max="11" width="15.28515625" style="13" customWidth="1"/>
    <col min="12" max="12" width="3.7109375" style="13" customWidth="1"/>
    <col min="13" max="255" width="15.28515625" style="13" hidden="1" customWidth="1"/>
    <col min="256" max="16384" width="0" style="13" hidden="1"/>
  </cols>
  <sheetData>
    <row r="1" spans="1:21" ht="33.7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0"/>
    </row>
    <row r="2" spans="1:21" s="8" customFormat="1" ht="15" x14ac:dyDescent="0.25">
      <c r="A2" s="1"/>
      <c r="B2" s="59" t="s">
        <v>60</v>
      </c>
      <c r="C2" s="37"/>
      <c r="D2" s="1"/>
      <c r="E2" s="38"/>
      <c r="F2" s="1"/>
      <c r="G2" s="1"/>
      <c r="H2" s="1"/>
      <c r="I2" s="1"/>
      <c r="J2" s="10"/>
    </row>
    <row r="3" spans="1:21" s="8" customFormat="1" ht="15" x14ac:dyDescent="0.25">
      <c r="A3" s="1"/>
      <c r="B3" s="59" t="s">
        <v>63</v>
      </c>
      <c r="C3" s="37"/>
      <c r="D3" s="1"/>
      <c r="E3" s="38"/>
      <c r="F3" s="1"/>
      <c r="G3" s="1"/>
      <c r="H3" s="1"/>
      <c r="I3" s="1"/>
      <c r="J3" s="10"/>
    </row>
    <row r="4" spans="1:21" ht="28.5" customHeight="1" thickBot="1" x14ac:dyDescent="0.25">
      <c r="A4" s="17"/>
      <c r="B4" s="17"/>
      <c r="C4" s="45" t="s">
        <v>18</v>
      </c>
      <c r="D4" s="17"/>
      <c r="E4" s="17"/>
      <c r="F4" s="17"/>
      <c r="G4" s="17"/>
      <c r="H4" s="17"/>
      <c r="I4" s="17"/>
      <c r="J4" s="10"/>
      <c r="P4" s="9"/>
    </row>
    <row r="5" spans="1:21" ht="24.75" thickBot="1" x14ac:dyDescent="0.25">
      <c r="A5" s="17"/>
      <c r="B5" s="18"/>
      <c r="C5" s="340" t="s">
        <v>14</v>
      </c>
      <c r="D5" s="341"/>
      <c r="E5" s="264" t="s">
        <v>20</v>
      </c>
      <c r="F5" s="247" t="s">
        <v>21</v>
      </c>
      <c r="G5" s="18"/>
      <c r="H5" s="18"/>
      <c r="I5" s="1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17"/>
      <c r="B6" s="2"/>
      <c r="C6" s="338">
        <v>2000</v>
      </c>
      <c r="D6" s="339"/>
      <c r="E6" s="204">
        <v>1299174.1546000002</v>
      </c>
      <c r="F6" s="179">
        <v>919702.69400000002</v>
      </c>
      <c r="G6" s="2"/>
      <c r="H6" s="2"/>
      <c r="I6" s="2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">
      <c r="A7" s="17"/>
      <c r="B7" s="2"/>
      <c r="C7" s="325">
        <v>2001</v>
      </c>
      <c r="D7" s="326"/>
      <c r="E7" s="204">
        <v>2192582.2385333329</v>
      </c>
      <c r="F7" s="179">
        <v>1627058.73</v>
      </c>
      <c r="G7" s="2"/>
      <c r="H7" s="2"/>
      <c r="I7" s="2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">
      <c r="A8" s="17"/>
      <c r="B8" s="2"/>
      <c r="C8" s="325">
        <v>2002</v>
      </c>
      <c r="D8" s="326"/>
      <c r="E8" s="204">
        <v>3043303.2951166662</v>
      </c>
      <c r="F8" s="179">
        <v>2447453.2689999999</v>
      </c>
      <c r="G8" s="2"/>
      <c r="H8" s="2"/>
      <c r="I8" s="2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">
      <c r="A9" s="17"/>
      <c r="B9" s="2"/>
      <c r="C9" s="325">
        <v>2003</v>
      </c>
      <c r="D9" s="326"/>
      <c r="E9" s="204">
        <v>3660203.6300833342</v>
      </c>
      <c r="F9" s="179">
        <v>3049155.861</v>
      </c>
      <c r="G9" s="2"/>
      <c r="H9" s="2"/>
      <c r="I9" s="2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">
      <c r="A10" s="17"/>
      <c r="B10" s="2"/>
      <c r="C10" s="325">
        <v>2004</v>
      </c>
      <c r="D10" s="326"/>
      <c r="E10" s="204">
        <v>4298289.6375833331</v>
      </c>
      <c r="F10" s="179">
        <v>3652612.6770000001</v>
      </c>
      <c r="G10" s="2"/>
      <c r="H10" s="2"/>
      <c r="I10" s="2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">
      <c r="A11" s="17"/>
      <c r="B11" s="2"/>
      <c r="C11" s="325">
        <v>2005</v>
      </c>
      <c r="D11" s="326"/>
      <c r="E11" s="204">
        <v>5326620.5010166662</v>
      </c>
      <c r="F11" s="179">
        <v>4424767.7089999998</v>
      </c>
      <c r="G11" s="2"/>
      <c r="H11" s="2"/>
      <c r="I11" s="2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">
      <c r="A12" s="17"/>
      <c r="B12" s="2"/>
      <c r="C12" s="325">
        <v>2006</v>
      </c>
      <c r="D12" s="326"/>
      <c r="E12" s="204">
        <v>6183507.3085739994</v>
      </c>
      <c r="F12" s="179">
        <v>5039920.0605400009</v>
      </c>
      <c r="G12" s="2"/>
      <c r="H12" s="2"/>
      <c r="I12" s="2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17"/>
      <c r="B13" s="2"/>
      <c r="C13" s="325">
        <v>2007</v>
      </c>
      <c r="D13" s="326"/>
      <c r="E13" s="204">
        <v>8911217.2024999987</v>
      </c>
      <c r="F13" s="179">
        <v>7030329.1740000015</v>
      </c>
      <c r="G13" s="2"/>
      <c r="H13" s="2"/>
      <c r="I13" s="2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">
      <c r="A14" s="17"/>
      <c r="B14" s="2"/>
      <c r="C14" s="325">
        <v>2008</v>
      </c>
      <c r="D14" s="326"/>
      <c r="E14" s="204">
        <v>12306199.538466666</v>
      </c>
      <c r="F14" s="179">
        <v>9357999.2769999988</v>
      </c>
      <c r="G14" s="2"/>
      <c r="H14" s="2"/>
      <c r="I14" s="2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">
      <c r="A15" s="17"/>
      <c r="B15" s="2"/>
      <c r="C15" s="325">
        <v>2009</v>
      </c>
      <c r="D15" s="326"/>
      <c r="E15" s="204">
        <v>14625314.530816665</v>
      </c>
      <c r="F15" s="179">
        <v>11029056.630000006</v>
      </c>
      <c r="G15" s="2"/>
      <c r="H15" s="2"/>
      <c r="I15" s="2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">
      <c r="A16" s="17"/>
      <c r="B16" s="2"/>
      <c r="C16" s="325">
        <v>2010</v>
      </c>
      <c r="D16" s="326"/>
      <c r="E16" s="204">
        <f>+E40</f>
        <v>18173382.349449996</v>
      </c>
      <c r="F16" s="179">
        <f>+F40</f>
        <v>14038129.563999999</v>
      </c>
      <c r="G16" s="2"/>
      <c r="H16" s="2"/>
      <c r="I16" s="2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">
      <c r="A17" s="17"/>
      <c r="B17" s="2"/>
      <c r="C17" s="325">
        <v>2011</v>
      </c>
      <c r="D17" s="326"/>
      <c r="E17" s="204">
        <f>+E53</f>
        <v>21931645.326350003</v>
      </c>
      <c r="F17" s="179">
        <f>+F53</f>
        <v>16718858.399000002</v>
      </c>
      <c r="G17" s="2"/>
      <c r="H17" s="2"/>
      <c r="I17" s="2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">
      <c r="A18" s="17"/>
      <c r="B18" s="2"/>
      <c r="C18" s="325">
        <v>2012</v>
      </c>
      <c r="D18" s="326"/>
      <c r="E18" s="204">
        <f>+E66</f>
        <v>26303665.230233334</v>
      </c>
      <c r="F18" s="179">
        <f>+F66</f>
        <v>18275758.418000001</v>
      </c>
      <c r="G18" s="2"/>
      <c r="H18" s="2"/>
      <c r="I18" s="2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">
      <c r="A19" s="17"/>
      <c r="B19" s="2"/>
      <c r="C19" s="325">
        <v>2013</v>
      </c>
      <c r="D19" s="326"/>
      <c r="E19" s="204">
        <f>+E79</f>
        <v>26975693.855316676</v>
      </c>
      <c r="F19" s="179">
        <f>+F79</f>
        <v>19761564.59</v>
      </c>
      <c r="G19" s="2"/>
      <c r="H19" s="2"/>
      <c r="I19" s="2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">
      <c r="A20" s="17"/>
      <c r="B20" s="2"/>
      <c r="C20" s="325">
        <v>2014</v>
      </c>
      <c r="D20" s="326"/>
      <c r="E20" s="204">
        <f>+E92</f>
        <v>24452749.273416668</v>
      </c>
      <c r="F20" s="179">
        <f>+F92</f>
        <v>18739924.303999998</v>
      </c>
      <c r="G20" s="2"/>
      <c r="H20" s="2"/>
      <c r="I20" s="2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">
      <c r="A21" s="17"/>
      <c r="B21" s="2"/>
      <c r="C21" s="325">
        <v>2015</v>
      </c>
      <c r="D21" s="326"/>
      <c r="E21" s="204">
        <f>+E105</f>
        <v>24014438.023716651</v>
      </c>
      <c r="F21" s="179">
        <f>+F105</f>
        <v>16579927.478000011</v>
      </c>
      <c r="G21" s="2"/>
      <c r="H21" s="2"/>
      <c r="I21" s="2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">
      <c r="A22" s="17"/>
      <c r="B22" s="2"/>
      <c r="C22" s="325">
        <v>2016</v>
      </c>
      <c r="D22" s="326"/>
      <c r="E22" s="204">
        <f>+E118</f>
        <v>26082159.492383342</v>
      </c>
      <c r="F22" s="179">
        <f>+F118</f>
        <v>15499141.614999998</v>
      </c>
      <c r="G22" s="2"/>
      <c r="H22" s="2"/>
      <c r="I22" s="2"/>
      <c r="J22" s="1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">
      <c r="A23" s="17"/>
      <c r="B23" s="2"/>
      <c r="C23" s="325">
        <v>2017</v>
      </c>
      <c r="D23" s="326"/>
      <c r="E23" s="178">
        <f>+E131</f>
        <v>27846391.857983336</v>
      </c>
      <c r="F23" s="179">
        <f>+F131</f>
        <v>14781401.506000005</v>
      </c>
      <c r="G23" s="2"/>
      <c r="H23" s="2"/>
      <c r="I23" s="2"/>
      <c r="J23" s="1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">
      <c r="A24" s="17"/>
      <c r="B24" s="2"/>
      <c r="C24" s="325">
        <v>2018</v>
      </c>
      <c r="D24" s="326"/>
      <c r="E24" s="178">
        <f>+E144</f>
        <v>31793074.843733326</v>
      </c>
      <c r="F24" s="179">
        <f>+F144</f>
        <v>15347444.590000007</v>
      </c>
      <c r="G24" s="2"/>
      <c r="H24" s="2"/>
      <c r="I24" s="2"/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">
      <c r="A25" s="17"/>
      <c r="B25" s="2"/>
      <c r="C25" s="325">
        <v>2019</v>
      </c>
      <c r="D25" s="326"/>
      <c r="E25" s="178">
        <f>+E157</f>
        <v>34930320.841983333</v>
      </c>
      <c r="F25" s="179">
        <f>+F157</f>
        <v>15471381.02</v>
      </c>
      <c r="G25" s="2"/>
      <c r="H25" s="2"/>
      <c r="I25" s="2"/>
      <c r="J25" s="1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.5" thickBot="1" x14ac:dyDescent="0.25">
      <c r="A26" s="17"/>
      <c r="B26" s="2"/>
      <c r="C26" s="329">
        <v>2020</v>
      </c>
      <c r="D26" s="330"/>
      <c r="E26" s="205">
        <f>+E170</f>
        <v>42322586.790216669</v>
      </c>
      <c r="F26" s="206">
        <f>+F170</f>
        <v>14031294.501000004</v>
      </c>
      <c r="G26" s="2"/>
      <c r="H26" s="2"/>
      <c r="I26" s="2"/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24.75" thickBot="1" x14ac:dyDescent="0.25">
      <c r="A27" s="17"/>
      <c r="B27" s="18"/>
      <c r="C27" s="250" t="s">
        <v>0</v>
      </c>
      <c r="D27" s="250" t="s">
        <v>1</v>
      </c>
      <c r="E27" s="262" t="s">
        <v>20</v>
      </c>
      <c r="F27" s="263" t="s">
        <v>21</v>
      </c>
      <c r="G27" s="18"/>
      <c r="H27" s="18"/>
      <c r="I27" s="1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">
      <c r="A28" s="17"/>
      <c r="B28" s="16"/>
      <c r="C28" s="47">
        <v>2010</v>
      </c>
      <c r="D28" s="103" t="s">
        <v>2</v>
      </c>
      <c r="E28" s="204">
        <v>1405489.466716666</v>
      </c>
      <c r="F28" s="179">
        <v>1081349.1730000004</v>
      </c>
      <c r="G28" s="16"/>
      <c r="H28" s="16"/>
      <c r="I28" s="16"/>
      <c r="J28" s="10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">
      <c r="A29" s="17"/>
      <c r="B29" s="16"/>
      <c r="C29" s="47"/>
      <c r="D29" s="103" t="s">
        <v>19</v>
      </c>
      <c r="E29" s="204">
        <v>1297831.8426499995</v>
      </c>
      <c r="F29" s="179">
        <v>976514.58799999999</v>
      </c>
      <c r="G29" s="16"/>
      <c r="H29" s="16"/>
      <c r="I29" s="16"/>
      <c r="J29" s="10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">
      <c r="A30" s="17"/>
      <c r="B30" s="16"/>
      <c r="C30" s="47"/>
      <c r="D30" s="103" t="s">
        <v>4</v>
      </c>
      <c r="E30" s="204">
        <v>1539702.2046999994</v>
      </c>
      <c r="F30" s="179">
        <v>1157658.7470000004</v>
      </c>
      <c r="G30" s="16"/>
      <c r="H30" s="16"/>
      <c r="I30" s="16"/>
      <c r="J30" s="1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x14ac:dyDescent="0.2">
      <c r="A31" s="17"/>
      <c r="B31" s="16"/>
      <c r="C31" s="47"/>
      <c r="D31" s="103" t="s">
        <v>5</v>
      </c>
      <c r="E31" s="204">
        <v>1453462.6420666664</v>
      </c>
      <c r="F31" s="179">
        <v>1132990.4980000001</v>
      </c>
      <c r="G31" s="16"/>
      <c r="H31" s="16"/>
      <c r="I31" s="16"/>
      <c r="J31" s="1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">
      <c r="A32" s="17"/>
      <c r="B32" s="16"/>
      <c r="C32" s="47"/>
      <c r="D32" s="103" t="s">
        <v>6</v>
      </c>
      <c r="E32" s="204">
        <v>1491210.8800666661</v>
      </c>
      <c r="F32" s="179">
        <v>1170044.1119999995</v>
      </c>
      <c r="G32" s="16"/>
      <c r="H32" s="16"/>
      <c r="I32" s="16"/>
      <c r="J32" s="10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">
      <c r="A33" s="17"/>
      <c r="B33" s="16"/>
      <c r="C33" s="47"/>
      <c r="D33" s="103" t="s">
        <v>7</v>
      </c>
      <c r="E33" s="204">
        <v>1436437.6902166666</v>
      </c>
      <c r="F33" s="179">
        <v>1127403.5279999999</v>
      </c>
      <c r="G33" s="16"/>
      <c r="H33" s="16"/>
      <c r="I33" s="16"/>
      <c r="J33" s="10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">
      <c r="A34" s="17"/>
      <c r="B34" s="16"/>
      <c r="C34" s="47"/>
      <c r="D34" s="103" t="s">
        <v>8</v>
      </c>
      <c r="E34" s="204">
        <v>1503209.6387333339</v>
      </c>
      <c r="F34" s="179">
        <v>1167635.4910000011</v>
      </c>
      <c r="G34" s="16"/>
      <c r="H34" s="16"/>
      <c r="I34" s="16"/>
      <c r="J34" s="10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">
      <c r="A35" s="17"/>
      <c r="B35" s="16"/>
      <c r="C35" s="47"/>
      <c r="D35" s="103" t="s">
        <v>9</v>
      </c>
      <c r="E35" s="204">
        <v>1532757.6015999997</v>
      </c>
      <c r="F35" s="179">
        <v>1180181.933</v>
      </c>
      <c r="G35" s="16"/>
      <c r="H35" s="16"/>
      <c r="I35" s="16"/>
      <c r="J35" s="1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">
      <c r="A36" s="17"/>
      <c r="B36" s="16"/>
      <c r="C36" s="47"/>
      <c r="D36" s="103" t="s">
        <v>10</v>
      </c>
      <c r="E36" s="204">
        <v>1510612.4812833341</v>
      </c>
      <c r="F36" s="179">
        <v>1185693.5499999996</v>
      </c>
      <c r="G36" s="16"/>
      <c r="H36" s="16"/>
      <c r="I36" s="16"/>
      <c r="J36" s="1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">
      <c r="A37" s="17"/>
      <c r="B37" s="16"/>
      <c r="C37" s="47"/>
      <c r="D37" s="103" t="s">
        <v>11</v>
      </c>
      <c r="E37" s="204">
        <v>1653202.2662833338</v>
      </c>
      <c r="F37" s="179">
        <v>1273871.3640000001</v>
      </c>
      <c r="G37" s="16"/>
      <c r="H37" s="16"/>
      <c r="I37" s="16"/>
      <c r="J37" s="1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">
      <c r="A38" s="17"/>
      <c r="B38" s="16"/>
      <c r="C38" s="47"/>
      <c r="D38" s="103" t="s">
        <v>12</v>
      </c>
      <c r="E38" s="204">
        <v>1640616.9876499996</v>
      </c>
      <c r="F38" s="179">
        <v>1257693.0499999993</v>
      </c>
      <c r="G38" s="16"/>
      <c r="H38" s="16"/>
      <c r="I38" s="16"/>
      <c r="J38" s="1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">
      <c r="A39" s="17"/>
      <c r="B39" s="16"/>
      <c r="C39" s="47"/>
      <c r="D39" s="103" t="s">
        <v>13</v>
      </c>
      <c r="E39" s="204">
        <v>1708848.6474833335</v>
      </c>
      <c r="F39" s="179">
        <v>1327093.5299999998</v>
      </c>
      <c r="G39" s="16"/>
      <c r="H39" s="16"/>
      <c r="I39" s="16"/>
      <c r="J39" s="1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ht="13.5" thickBot="1" x14ac:dyDescent="0.25">
      <c r="A40" s="17"/>
      <c r="B40" s="16"/>
      <c r="C40" s="48" t="s">
        <v>56</v>
      </c>
      <c r="D40" s="104"/>
      <c r="E40" s="215">
        <f>SUM(E28:E39)</f>
        <v>18173382.349449996</v>
      </c>
      <c r="F40" s="181">
        <f>SUM(F28:F39)</f>
        <v>14038129.563999999</v>
      </c>
      <c r="G40" s="16"/>
      <c r="H40" s="16"/>
      <c r="I40" s="16"/>
      <c r="J40" s="1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">
      <c r="A41" s="17"/>
      <c r="B41" s="16"/>
      <c r="C41" s="47">
        <v>2011</v>
      </c>
      <c r="D41" s="103" t="s">
        <v>2</v>
      </c>
      <c r="E41" s="204">
        <v>1738989.9988000018</v>
      </c>
      <c r="F41" s="179">
        <v>1342922.3120000008</v>
      </c>
      <c r="G41" s="16"/>
      <c r="H41" s="16"/>
      <c r="I41" s="16"/>
      <c r="J41" s="1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">
      <c r="A42" s="17"/>
      <c r="B42" s="16"/>
      <c r="C42" s="47"/>
      <c r="D42" s="103" t="s">
        <v>3</v>
      </c>
      <c r="E42" s="204">
        <v>1577212.316983334</v>
      </c>
      <c r="F42" s="179">
        <v>1247203.7400000005</v>
      </c>
      <c r="G42" s="16"/>
      <c r="H42" s="16"/>
      <c r="I42" s="16"/>
      <c r="J42" s="1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">
      <c r="A43" s="17"/>
      <c r="B43" s="16"/>
      <c r="C43" s="47"/>
      <c r="D43" s="103" t="s">
        <v>4</v>
      </c>
      <c r="E43" s="204">
        <v>1769481.2091833325</v>
      </c>
      <c r="F43" s="179">
        <v>1356700.6199999992</v>
      </c>
      <c r="G43" s="16"/>
      <c r="H43" s="16"/>
      <c r="I43" s="16"/>
      <c r="J43" s="1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2">
      <c r="A44" s="17"/>
      <c r="B44" s="16"/>
      <c r="C44" s="47"/>
      <c r="D44" s="103" t="s">
        <v>5</v>
      </c>
      <c r="E44" s="204">
        <v>1732708.3404833323</v>
      </c>
      <c r="F44" s="179">
        <v>1319352.3529999999</v>
      </c>
      <c r="G44" s="16"/>
      <c r="H44" s="16"/>
      <c r="I44" s="16"/>
      <c r="J44" s="1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2">
      <c r="A45" s="17"/>
      <c r="B45" s="16"/>
      <c r="C45" s="47"/>
      <c r="D45" s="103" t="s">
        <v>6</v>
      </c>
      <c r="E45" s="204">
        <v>1816870.8630999995</v>
      </c>
      <c r="F45" s="179">
        <v>1370101.4770000007</v>
      </c>
      <c r="G45" s="16"/>
      <c r="H45" s="16"/>
      <c r="I45" s="16"/>
      <c r="J45" s="1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2">
      <c r="A46" s="17"/>
      <c r="B46" s="16"/>
      <c r="C46" s="47"/>
      <c r="D46" s="103" t="s">
        <v>7</v>
      </c>
      <c r="E46" s="204">
        <v>1797717.9501000012</v>
      </c>
      <c r="F46" s="179">
        <v>1339658.1519999998</v>
      </c>
      <c r="G46" s="16"/>
      <c r="H46" s="16"/>
      <c r="I46" s="16"/>
      <c r="J46" s="10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2">
      <c r="A47" s="17"/>
      <c r="B47" s="16"/>
      <c r="C47" s="47"/>
      <c r="D47" s="103" t="s">
        <v>8</v>
      </c>
      <c r="E47" s="204">
        <v>1812707.5706666678</v>
      </c>
      <c r="F47" s="179">
        <v>1369006.6599999995</v>
      </c>
      <c r="G47" s="16"/>
      <c r="H47" s="16"/>
      <c r="I47" s="16"/>
      <c r="J47" s="10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2">
      <c r="A48" s="17"/>
      <c r="B48" s="16"/>
      <c r="C48" s="47"/>
      <c r="D48" s="103" t="s">
        <v>9</v>
      </c>
      <c r="E48" s="204">
        <v>1891526.3664666659</v>
      </c>
      <c r="F48" s="179">
        <v>1411548.560000001</v>
      </c>
      <c r="G48" s="16"/>
      <c r="H48" s="16"/>
      <c r="I48" s="16"/>
      <c r="J48" s="1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7"/>
      <c r="B49" s="16"/>
      <c r="C49" s="47"/>
      <c r="D49" s="103" t="s">
        <v>10</v>
      </c>
      <c r="E49" s="204">
        <v>1851187.464516666</v>
      </c>
      <c r="F49" s="179">
        <v>1416179.9869999993</v>
      </c>
      <c r="G49" s="16"/>
      <c r="H49" s="16"/>
      <c r="I49" s="16"/>
      <c r="J49" s="10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7"/>
      <c r="B50" s="16"/>
      <c r="C50" s="47"/>
      <c r="D50" s="103" t="s">
        <v>11</v>
      </c>
      <c r="E50" s="204">
        <v>1916451.3530666668</v>
      </c>
      <c r="F50" s="179">
        <v>1425205.672</v>
      </c>
      <c r="G50" s="16"/>
      <c r="H50" s="16"/>
      <c r="I50" s="16"/>
      <c r="J50" s="10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7"/>
      <c r="B51" s="16"/>
      <c r="C51" s="47"/>
      <c r="D51" s="103" t="s">
        <v>12</v>
      </c>
      <c r="E51" s="204">
        <v>1938722.9610000001</v>
      </c>
      <c r="F51" s="179">
        <v>1418930.0490000001</v>
      </c>
      <c r="G51" s="16"/>
      <c r="H51" s="16"/>
      <c r="I51" s="16"/>
      <c r="J51" s="10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7"/>
      <c r="B52" s="16"/>
      <c r="C52" s="47"/>
      <c r="D52" s="103" t="s">
        <v>13</v>
      </c>
      <c r="E52" s="204">
        <v>2088068.9319833349</v>
      </c>
      <c r="F52" s="179">
        <v>1702048.8170000003</v>
      </c>
      <c r="G52" s="16"/>
      <c r="H52" s="16"/>
      <c r="I52" s="16"/>
      <c r="J52" s="1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ht="13.5" thickBot="1" x14ac:dyDescent="0.25">
      <c r="A53" s="17"/>
      <c r="B53" s="16"/>
      <c r="C53" s="48" t="s">
        <v>65</v>
      </c>
      <c r="D53" s="104"/>
      <c r="E53" s="215">
        <f>SUM(E41:E52)</f>
        <v>21931645.326350003</v>
      </c>
      <c r="F53" s="181">
        <f>SUM(F41:F52)</f>
        <v>16718858.399000002</v>
      </c>
      <c r="G53" s="16"/>
      <c r="H53" s="16"/>
      <c r="I53" s="16"/>
      <c r="J53" s="1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7"/>
      <c r="B54" s="16"/>
      <c r="C54" s="51">
        <v>2012</v>
      </c>
      <c r="D54" s="102" t="s">
        <v>2</v>
      </c>
      <c r="E54" s="204">
        <v>2058437.568500001</v>
      </c>
      <c r="F54" s="179">
        <v>1468873.3549999986</v>
      </c>
      <c r="G54" s="16"/>
      <c r="H54" s="16"/>
      <c r="I54" s="16"/>
      <c r="J54" s="1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7"/>
      <c r="B55" s="16"/>
      <c r="C55" s="79"/>
      <c r="D55" s="103" t="s">
        <v>3</v>
      </c>
      <c r="E55" s="204">
        <v>1917133.7770333334</v>
      </c>
      <c r="F55" s="179">
        <v>1351489.2279999987</v>
      </c>
      <c r="G55" s="16"/>
      <c r="H55" s="16"/>
      <c r="I55" s="16"/>
      <c r="J55" s="1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7"/>
      <c r="B56" s="16"/>
      <c r="C56" s="79"/>
      <c r="D56" s="103" t="s">
        <v>4</v>
      </c>
      <c r="E56" s="204">
        <v>2146813.5602166681</v>
      </c>
      <c r="F56" s="179">
        <v>1518300.8180000004</v>
      </c>
      <c r="G56" s="16"/>
      <c r="H56" s="16"/>
      <c r="I56" s="16"/>
      <c r="J56" s="1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7"/>
      <c r="B57" s="16"/>
      <c r="C57" s="79"/>
      <c r="D57" s="103" t="s">
        <v>5</v>
      </c>
      <c r="E57" s="204">
        <v>2064711.1808666678</v>
      </c>
      <c r="F57" s="179">
        <v>1431715.8540000001</v>
      </c>
      <c r="G57" s="16"/>
      <c r="H57" s="16"/>
      <c r="I57" s="16"/>
      <c r="J57" s="1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7"/>
      <c r="B58" s="16"/>
      <c r="C58" s="79"/>
      <c r="D58" s="103" t="s">
        <v>6</v>
      </c>
      <c r="E58" s="204">
        <v>2176799.3869999996</v>
      </c>
      <c r="F58" s="179">
        <v>1503143.5209999986</v>
      </c>
      <c r="G58" s="16"/>
      <c r="H58" s="16"/>
      <c r="I58" s="16"/>
      <c r="J58" s="1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7"/>
      <c r="B59" s="16"/>
      <c r="C59" s="79"/>
      <c r="D59" s="103" t="s">
        <v>7</v>
      </c>
      <c r="E59" s="204">
        <v>2168656.568899997</v>
      </c>
      <c r="F59" s="179">
        <v>1483129.1929999993</v>
      </c>
      <c r="G59" s="16"/>
      <c r="H59" s="16"/>
      <c r="I59" s="16"/>
      <c r="J59" s="1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7"/>
      <c r="B60" s="16"/>
      <c r="C60" s="79"/>
      <c r="D60" s="103" t="s">
        <v>8</v>
      </c>
      <c r="E60" s="204">
        <v>2227923.5121500026</v>
      </c>
      <c r="F60" s="179">
        <v>1513813.2930000005</v>
      </c>
      <c r="G60" s="16"/>
      <c r="H60" s="16"/>
      <c r="I60" s="16"/>
      <c r="J60" s="1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7"/>
      <c r="B61" s="16"/>
      <c r="C61" s="79"/>
      <c r="D61" s="103" t="s">
        <v>9</v>
      </c>
      <c r="E61" s="204">
        <v>2331045.3028499996</v>
      </c>
      <c r="F61" s="179">
        <v>1590219.6650000007</v>
      </c>
      <c r="G61" s="16"/>
      <c r="H61" s="16"/>
      <c r="I61" s="16"/>
      <c r="J61" s="1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7"/>
      <c r="B62" s="16"/>
      <c r="C62" s="79"/>
      <c r="D62" s="103" t="s">
        <v>10</v>
      </c>
      <c r="E62" s="204">
        <v>2162846.8474166668</v>
      </c>
      <c r="F62" s="179">
        <v>1520881.9249999993</v>
      </c>
      <c r="G62" s="16"/>
      <c r="H62" s="16"/>
      <c r="I62" s="16"/>
      <c r="J62" s="1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7"/>
      <c r="B63" s="16"/>
      <c r="C63" s="79"/>
      <c r="D63" s="103" t="s">
        <v>11</v>
      </c>
      <c r="E63" s="204">
        <v>2359138.2036833335</v>
      </c>
      <c r="F63" s="179">
        <v>1635659.6140000005</v>
      </c>
      <c r="G63" s="16"/>
      <c r="H63" s="16"/>
      <c r="I63" s="16"/>
      <c r="J63" s="1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7"/>
      <c r="B64" s="16"/>
      <c r="C64" s="79"/>
      <c r="D64" s="103" t="s">
        <v>12</v>
      </c>
      <c r="E64" s="204">
        <v>2281370.0505666677</v>
      </c>
      <c r="F64" s="179">
        <v>1558048.5430000017</v>
      </c>
      <c r="G64" s="16"/>
      <c r="H64" s="16"/>
      <c r="I64" s="16"/>
      <c r="J64" s="1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7"/>
      <c r="B65" s="16"/>
      <c r="C65" s="79"/>
      <c r="D65" s="103" t="s">
        <v>13</v>
      </c>
      <c r="E65" s="204">
        <v>2408789.2710499996</v>
      </c>
      <c r="F65" s="179">
        <v>1700483.4090000007</v>
      </c>
      <c r="G65" s="112"/>
      <c r="H65" s="16"/>
      <c r="I65" s="16"/>
      <c r="J65" s="1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ht="13.5" thickBot="1" x14ac:dyDescent="0.25">
      <c r="A66" s="17"/>
      <c r="B66" s="16"/>
      <c r="C66" s="48" t="s">
        <v>66</v>
      </c>
      <c r="D66" s="104"/>
      <c r="E66" s="217">
        <f>SUM(E54:E65)</f>
        <v>26303665.230233334</v>
      </c>
      <c r="F66" s="218">
        <f>SUM(F54:F65)</f>
        <v>18275758.418000001</v>
      </c>
      <c r="G66" s="16"/>
      <c r="H66" s="16"/>
      <c r="I66" s="16"/>
      <c r="J66" s="1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7"/>
      <c r="B67" s="16"/>
      <c r="C67" s="79">
        <v>2013</v>
      </c>
      <c r="D67" s="103" t="s">
        <v>2</v>
      </c>
      <c r="E67" s="184">
        <v>2393630.2454333338</v>
      </c>
      <c r="F67" s="185">
        <v>1623791.1719999977</v>
      </c>
      <c r="G67" s="16"/>
      <c r="H67" s="16"/>
      <c r="I67" s="16"/>
      <c r="J67" s="1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7"/>
      <c r="B68" s="16"/>
      <c r="C68" s="79"/>
      <c r="D68" s="103" t="s">
        <v>3</v>
      </c>
      <c r="E68" s="178">
        <v>2123331.4534000028</v>
      </c>
      <c r="F68" s="179">
        <v>1452017.6890000016</v>
      </c>
      <c r="G68" s="16"/>
      <c r="H68" s="16"/>
      <c r="I68" s="16"/>
      <c r="J68" s="1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7"/>
      <c r="B69" s="16"/>
      <c r="C69" s="79"/>
      <c r="D69" s="103" t="s">
        <v>4</v>
      </c>
      <c r="E69" s="178">
        <v>2374603.0325833326</v>
      </c>
      <c r="F69" s="179">
        <v>1637709.165999999</v>
      </c>
      <c r="G69" s="16"/>
      <c r="H69" s="16"/>
      <c r="I69" s="16"/>
      <c r="J69" s="1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7"/>
      <c r="B70" s="16"/>
      <c r="C70" s="79"/>
      <c r="D70" s="103" t="s">
        <v>5</v>
      </c>
      <c r="E70" s="178">
        <v>2294498.6965499991</v>
      </c>
      <c r="F70" s="179">
        <v>1611843.3190000011</v>
      </c>
      <c r="G70" s="16"/>
      <c r="H70" s="16"/>
      <c r="I70" s="16"/>
      <c r="J70" s="1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7"/>
      <c r="B71" s="16"/>
      <c r="C71" s="79"/>
      <c r="D71" s="103" t="s">
        <v>6</v>
      </c>
      <c r="E71" s="178">
        <v>2292035.269683335</v>
      </c>
      <c r="F71" s="179">
        <v>1613075.1320000007</v>
      </c>
      <c r="G71" s="16"/>
      <c r="H71" s="16"/>
      <c r="I71" s="16"/>
      <c r="J71" s="1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">
      <c r="A72" s="17"/>
      <c r="B72" s="16"/>
      <c r="C72" s="79"/>
      <c r="D72" s="103" t="s">
        <v>7</v>
      </c>
      <c r="E72" s="178">
        <v>2197248.1605000007</v>
      </c>
      <c r="F72" s="179">
        <v>1642927.8620000018</v>
      </c>
      <c r="G72" s="16"/>
      <c r="H72" s="16"/>
      <c r="I72" s="16"/>
      <c r="J72" s="1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 spans="1:21" x14ac:dyDescent="0.2">
      <c r="A73" s="17"/>
      <c r="B73" s="16"/>
      <c r="C73" s="79"/>
      <c r="D73" s="103" t="s">
        <v>8</v>
      </c>
      <c r="E73" s="178">
        <v>2258677.154583334</v>
      </c>
      <c r="F73" s="179">
        <v>1694599.2419999994</v>
      </c>
      <c r="G73" s="16"/>
      <c r="H73" s="16"/>
      <c r="I73" s="16"/>
      <c r="J73" s="1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">
      <c r="A74" s="17"/>
      <c r="B74" s="16"/>
      <c r="C74" s="79"/>
      <c r="D74" s="103" t="s">
        <v>9</v>
      </c>
      <c r="E74" s="178">
        <v>2268078.8724499964</v>
      </c>
      <c r="F74" s="179">
        <v>1711473.5700000024</v>
      </c>
      <c r="G74" s="16"/>
      <c r="H74" s="16"/>
      <c r="I74" s="16"/>
      <c r="J74" s="1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">
      <c r="A75" s="17"/>
      <c r="B75" s="16"/>
      <c r="C75" s="79"/>
      <c r="D75" s="103" t="s">
        <v>10</v>
      </c>
      <c r="E75" s="178">
        <v>2090363.7171999984</v>
      </c>
      <c r="F75" s="179">
        <v>1612225.3949999996</v>
      </c>
      <c r="G75" s="16"/>
      <c r="H75" s="16"/>
      <c r="I75" s="16"/>
      <c r="J75" s="1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">
      <c r="A76" s="17"/>
      <c r="B76" s="16"/>
      <c r="C76" s="79"/>
      <c r="D76" s="103" t="s">
        <v>11</v>
      </c>
      <c r="E76" s="178">
        <v>2266176.7281000023</v>
      </c>
      <c r="F76" s="179">
        <v>1723109.5199999984</v>
      </c>
      <c r="G76" s="16"/>
      <c r="H76" s="16"/>
      <c r="I76" s="16"/>
      <c r="J76" s="1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">
      <c r="A77" s="17"/>
      <c r="B77" s="16"/>
      <c r="C77" s="79"/>
      <c r="D77" s="103" t="s">
        <v>12</v>
      </c>
      <c r="E77" s="178">
        <v>2162113.6421666685</v>
      </c>
      <c r="F77" s="179">
        <v>1658860.4320000007</v>
      </c>
      <c r="G77" s="16"/>
      <c r="H77" s="16"/>
      <c r="I77" s="16"/>
      <c r="J77" s="1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">
      <c r="A78" s="17"/>
      <c r="B78" s="16"/>
      <c r="C78" s="79"/>
      <c r="D78" s="103" t="s">
        <v>13</v>
      </c>
      <c r="E78" s="178">
        <v>2254936.8826666716</v>
      </c>
      <c r="F78" s="179">
        <v>1779932.0909999979</v>
      </c>
      <c r="G78" s="16"/>
      <c r="H78" s="16"/>
      <c r="I78" s="16"/>
      <c r="J78" s="1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ht="13.5" thickBot="1" x14ac:dyDescent="0.25">
      <c r="A79" s="17"/>
      <c r="B79" s="16"/>
      <c r="C79" s="82" t="s">
        <v>67</v>
      </c>
      <c r="D79" s="104"/>
      <c r="E79" s="180">
        <f>SUM(E67:E78)</f>
        <v>26975693.855316676</v>
      </c>
      <c r="F79" s="181">
        <f>SUM(F67:F78)</f>
        <v>19761564.59</v>
      </c>
      <c r="G79" s="62"/>
      <c r="H79" s="16"/>
      <c r="I79" s="16"/>
      <c r="J79" s="10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">
      <c r="A80" s="17"/>
      <c r="B80" s="16"/>
      <c r="C80" s="51">
        <v>2014</v>
      </c>
      <c r="D80" s="102" t="s">
        <v>2</v>
      </c>
      <c r="E80" s="184">
        <v>2169747.6059333342</v>
      </c>
      <c r="F80" s="185">
        <v>1627704.8829999994</v>
      </c>
      <c r="G80" s="62"/>
      <c r="H80" s="16"/>
      <c r="I80" s="16"/>
      <c r="J80" s="1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">
      <c r="A81" s="17"/>
      <c r="B81" s="16"/>
      <c r="C81" s="79"/>
      <c r="D81" s="103" t="s">
        <v>3</v>
      </c>
      <c r="E81" s="178">
        <v>1898933.0362500018</v>
      </c>
      <c r="F81" s="179">
        <v>1440646.0850000002</v>
      </c>
      <c r="G81" s="62"/>
      <c r="H81" s="16"/>
      <c r="I81" s="16"/>
      <c r="J81" s="10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">
      <c r="A82" s="17"/>
      <c r="B82" s="16"/>
      <c r="C82" s="79"/>
      <c r="D82" s="103" t="s">
        <v>4</v>
      </c>
      <c r="E82" s="178">
        <v>2164645.9035333316</v>
      </c>
      <c r="F82" s="179">
        <v>1634808.8699999994</v>
      </c>
      <c r="G82" s="62"/>
      <c r="H82" s="16"/>
      <c r="I82" s="16"/>
      <c r="J82" s="10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">
      <c r="A83" s="17"/>
      <c r="B83" s="16"/>
      <c r="C83" s="79"/>
      <c r="D83" s="103" t="s">
        <v>5</v>
      </c>
      <c r="E83" s="178">
        <v>2067672.8954166672</v>
      </c>
      <c r="F83" s="179">
        <v>1592408.8149999995</v>
      </c>
      <c r="G83" s="62"/>
      <c r="H83" s="16"/>
      <c r="I83" s="16"/>
      <c r="J83" s="10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">
      <c r="A84" s="17"/>
      <c r="B84" s="16"/>
      <c r="C84" s="79"/>
      <c r="D84" s="103" t="s">
        <v>6</v>
      </c>
      <c r="E84" s="178">
        <v>2047108.6511333336</v>
      </c>
      <c r="F84" s="179">
        <v>1597962.2660000012</v>
      </c>
      <c r="G84" s="62"/>
      <c r="H84" s="16"/>
      <c r="I84" s="16"/>
      <c r="J84" s="10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">
      <c r="A85" s="17"/>
      <c r="B85" s="16"/>
      <c r="C85" s="79"/>
      <c r="D85" s="103" t="s">
        <v>7</v>
      </c>
      <c r="E85" s="178">
        <v>1949188.4272499983</v>
      </c>
      <c r="F85" s="179">
        <v>1512888.6900000016</v>
      </c>
      <c r="G85" s="62"/>
      <c r="H85" s="16"/>
      <c r="I85" s="16"/>
      <c r="J85" s="10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">
      <c r="C86" s="79"/>
      <c r="D86" s="103" t="s">
        <v>8</v>
      </c>
      <c r="E86" s="178">
        <v>2017180.4869833328</v>
      </c>
      <c r="F86" s="179">
        <v>1536551.9029999997</v>
      </c>
    </row>
    <row r="87" spans="1:21" x14ac:dyDescent="0.2">
      <c r="C87" s="79"/>
      <c r="D87" s="103" t="s">
        <v>9</v>
      </c>
      <c r="E87" s="178">
        <v>2050273.0994833331</v>
      </c>
      <c r="F87" s="179">
        <v>1573696.2559999989</v>
      </c>
    </row>
    <row r="88" spans="1:21" x14ac:dyDescent="0.2">
      <c r="C88" s="79"/>
      <c r="D88" s="103" t="s">
        <v>10</v>
      </c>
      <c r="E88" s="178">
        <v>1953004.9316166663</v>
      </c>
      <c r="F88" s="179">
        <v>1518285.5319999999</v>
      </c>
    </row>
    <row r="89" spans="1:21" x14ac:dyDescent="0.2">
      <c r="C89" s="79"/>
      <c r="D89" s="103" t="s">
        <v>11</v>
      </c>
      <c r="E89" s="178">
        <v>2076947.9158333335</v>
      </c>
      <c r="F89" s="179">
        <v>1586499.7809999993</v>
      </c>
    </row>
    <row r="90" spans="1:21" x14ac:dyDescent="0.2">
      <c r="C90" s="79"/>
      <c r="D90" s="103" t="s">
        <v>12</v>
      </c>
      <c r="E90" s="178">
        <v>1980585.0440000002</v>
      </c>
      <c r="F90" s="179">
        <v>1495154.6130000008</v>
      </c>
    </row>
    <row r="91" spans="1:21" x14ac:dyDescent="0.2">
      <c r="C91" s="79"/>
      <c r="D91" s="103" t="s">
        <v>13</v>
      </c>
      <c r="E91" s="178">
        <v>2077461.2759833341</v>
      </c>
      <c r="F91" s="179">
        <v>1623316.6099999992</v>
      </c>
    </row>
    <row r="92" spans="1:21" ht="13.5" thickBot="1" x14ac:dyDescent="0.25">
      <c r="A92" s="17"/>
      <c r="B92" s="16"/>
      <c r="C92" s="82" t="s">
        <v>69</v>
      </c>
      <c r="D92" s="104"/>
      <c r="E92" s="180">
        <f>SUM(E80:E91)</f>
        <v>24452749.273416668</v>
      </c>
      <c r="F92" s="181">
        <f>SUM(F80:F91)</f>
        <v>18739924.303999998</v>
      </c>
      <c r="G92" s="62"/>
      <c r="H92" s="16"/>
      <c r="I92" s="16"/>
      <c r="J92" s="10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">
      <c r="A93" s="17"/>
      <c r="B93" s="16"/>
      <c r="C93" s="51">
        <v>2015</v>
      </c>
      <c r="D93" s="102" t="s">
        <v>2</v>
      </c>
      <c r="E93" s="184">
        <v>2013825.5522333358</v>
      </c>
      <c r="F93" s="185">
        <v>1509747.6850000005</v>
      </c>
      <c r="G93" s="62"/>
      <c r="H93" s="16"/>
      <c r="I93" s="16"/>
      <c r="J93" s="10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x14ac:dyDescent="0.2">
      <c r="A94" s="17"/>
      <c r="B94" s="16"/>
      <c r="C94" s="79"/>
      <c r="D94" s="103" t="s">
        <v>3</v>
      </c>
      <c r="E94" s="178">
        <v>1795478.6219166669</v>
      </c>
      <c r="F94" s="179">
        <v>1342160.0490000001</v>
      </c>
      <c r="G94" s="62"/>
      <c r="H94" s="16"/>
      <c r="I94" s="16"/>
      <c r="J94" s="10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x14ac:dyDescent="0.2">
      <c r="A95" s="17"/>
      <c r="B95" s="16"/>
      <c r="C95" s="79"/>
      <c r="D95" s="103" t="s">
        <v>4</v>
      </c>
      <c r="E95" s="178">
        <v>2116885.7653833353</v>
      </c>
      <c r="F95" s="179">
        <v>1550050.3869999996</v>
      </c>
      <c r="G95" s="62"/>
      <c r="H95" s="16"/>
      <c r="I95" s="16"/>
      <c r="J95" s="10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x14ac:dyDescent="0.2">
      <c r="A96" s="17"/>
      <c r="B96" s="16"/>
      <c r="C96" s="79"/>
      <c r="D96" s="103" t="s">
        <v>5</v>
      </c>
      <c r="E96" s="178">
        <v>1972737.4295833318</v>
      </c>
      <c r="F96" s="179">
        <v>1442172.442999999</v>
      </c>
      <c r="G96" s="62"/>
      <c r="H96" s="16"/>
      <c r="I96" s="16"/>
      <c r="J96" s="10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">
      <c r="A97" s="17"/>
      <c r="B97" s="16"/>
      <c r="C97" s="79"/>
      <c r="D97" s="103" t="s">
        <v>6</v>
      </c>
      <c r="E97" s="178">
        <v>1922955.5386166654</v>
      </c>
      <c r="F97" s="179">
        <v>1416696.0770000017</v>
      </c>
      <c r="G97" s="62"/>
      <c r="H97" s="16"/>
      <c r="I97" s="16"/>
      <c r="J97" s="10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x14ac:dyDescent="0.2">
      <c r="A98" s="17"/>
      <c r="B98" s="16"/>
      <c r="C98" s="79"/>
      <c r="D98" s="103" t="s">
        <v>7</v>
      </c>
      <c r="E98" s="178">
        <v>1889888.5009499975</v>
      </c>
      <c r="F98" s="179">
        <v>1373526.7040000011</v>
      </c>
      <c r="G98" s="62"/>
      <c r="H98" s="16"/>
      <c r="I98" s="16"/>
      <c r="J98" s="10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x14ac:dyDescent="0.2">
      <c r="A99" s="17"/>
      <c r="B99" s="16"/>
      <c r="C99" s="79"/>
      <c r="D99" s="103" t="s">
        <v>8</v>
      </c>
      <c r="E99" s="178">
        <v>1970693.7692166646</v>
      </c>
      <c r="F99" s="179">
        <v>1390192.8870000003</v>
      </c>
      <c r="G99" s="62"/>
      <c r="H99" s="16"/>
      <c r="I99" s="16"/>
      <c r="J99" s="10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x14ac:dyDescent="0.2">
      <c r="A100" s="17"/>
      <c r="B100" s="16"/>
      <c r="C100" s="79"/>
      <c r="D100" s="103" t="s">
        <v>9</v>
      </c>
      <c r="E100" s="178">
        <v>2026610.9128666653</v>
      </c>
      <c r="F100" s="179">
        <v>1295391.8650000002</v>
      </c>
      <c r="G100" s="62"/>
      <c r="H100" s="16"/>
      <c r="I100" s="16"/>
      <c r="J100" s="10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x14ac:dyDescent="0.2">
      <c r="A101" s="17"/>
      <c r="B101" s="16"/>
      <c r="C101" s="79"/>
      <c r="D101" s="103" t="s">
        <v>10</v>
      </c>
      <c r="E101" s="178">
        <v>2000258.4743999995</v>
      </c>
      <c r="F101" s="179">
        <v>1265402.3700000006</v>
      </c>
      <c r="G101" s="62"/>
      <c r="H101" s="16"/>
      <c r="I101" s="16"/>
      <c r="J101" s="10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x14ac:dyDescent="0.2">
      <c r="A102" s="17"/>
      <c r="B102" s="16"/>
      <c r="C102" s="79"/>
      <c r="D102" s="103" t="s">
        <v>11</v>
      </c>
      <c r="E102" s="178">
        <v>2074611.434866667</v>
      </c>
      <c r="F102" s="179">
        <v>1306960.4720000019</v>
      </c>
      <c r="G102" s="62"/>
      <c r="H102" s="16"/>
      <c r="I102" s="16"/>
      <c r="J102" s="10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x14ac:dyDescent="0.2">
      <c r="A103" s="17"/>
      <c r="B103" s="16"/>
      <c r="C103" s="79"/>
      <c r="D103" s="103" t="s">
        <v>12</v>
      </c>
      <c r="E103" s="178">
        <v>2066231.1011833299</v>
      </c>
      <c r="F103" s="179">
        <v>1289281.1640000022</v>
      </c>
      <c r="G103" s="62"/>
      <c r="H103" s="16"/>
      <c r="I103" s="16"/>
      <c r="J103" s="10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x14ac:dyDescent="0.2">
      <c r="A104" s="17"/>
      <c r="B104" s="16"/>
      <c r="C104" s="79"/>
      <c r="D104" s="103" t="s">
        <v>13</v>
      </c>
      <c r="E104" s="178">
        <v>2164260.9224999971</v>
      </c>
      <c r="F104" s="179">
        <v>1398345.3750000014</v>
      </c>
      <c r="G104" s="62"/>
      <c r="H104" s="16"/>
      <c r="I104" s="16"/>
      <c r="J104" s="10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3.5" thickBot="1" x14ac:dyDescent="0.25">
      <c r="A105" s="17"/>
      <c r="B105" s="16"/>
      <c r="C105" s="82" t="s">
        <v>87</v>
      </c>
      <c r="D105" s="104"/>
      <c r="E105" s="180">
        <f>SUM(E93:E104)</f>
        <v>24014438.023716651</v>
      </c>
      <c r="F105" s="181">
        <f>SUM(F93:F104)</f>
        <v>16579927.478000011</v>
      </c>
      <c r="G105" s="62"/>
      <c r="H105" s="16"/>
      <c r="I105" s="16"/>
      <c r="J105" s="10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x14ac:dyDescent="0.2">
      <c r="A106" s="17"/>
      <c r="B106" s="16"/>
      <c r="C106" s="51">
        <v>2016</v>
      </c>
      <c r="D106" s="102" t="s">
        <v>2</v>
      </c>
      <c r="E106" s="184">
        <v>2142005.9940333324</v>
      </c>
      <c r="F106" s="185">
        <v>1325592.5649999999</v>
      </c>
      <c r="G106" s="62"/>
      <c r="H106" s="16"/>
      <c r="I106" s="16"/>
      <c r="J106" s="10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x14ac:dyDescent="0.2">
      <c r="A107" s="17"/>
      <c r="B107" s="16"/>
      <c r="C107" s="79"/>
      <c r="D107" s="103" t="s">
        <v>3</v>
      </c>
      <c r="E107" s="178">
        <v>2008772.7085000011</v>
      </c>
      <c r="F107" s="179">
        <v>1248224.4000000018</v>
      </c>
      <c r="G107" s="62"/>
      <c r="H107" s="16"/>
      <c r="I107" s="16"/>
      <c r="J107" s="10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x14ac:dyDescent="0.2">
      <c r="A108" s="17"/>
      <c r="B108" s="16"/>
      <c r="C108" s="79"/>
      <c r="D108" s="103" t="s">
        <v>4</v>
      </c>
      <c r="E108" s="178">
        <v>2271312.6523833331</v>
      </c>
      <c r="F108" s="179">
        <v>1387337.6190000002</v>
      </c>
      <c r="G108" s="62"/>
      <c r="H108" s="16"/>
      <c r="I108" s="16"/>
      <c r="J108" s="10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x14ac:dyDescent="0.2">
      <c r="A109" s="17"/>
      <c r="B109" s="16"/>
      <c r="C109" s="79"/>
      <c r="D109" s="103" t="s">
        <v>5</v>
      </c>
      <c r="E109" s="178">
        <v>2110853.5257333317</v>
      </c>
      <c r="F109" s="179">
        <v>1255440.9750000001</v>
      </c>
      <c r="G109" s="62"/>
      <c r="H109" s="16"/>
      <c r="I109" s="16"/>
      <c r="J109" s="10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x14ac:dyDescent="0.2">
      <c r="A110" s="17"/>
      <c r="B110" s="16"/>
      <c r="C110" s="79"/>
      <c r="D110" s="103" t="s">
        <v>6</v>
      </c>
      <c r="E110" s="178">
        <v>2159359.6720333332</v>
      </c>
      <c r="F110" s="179">
        <v>1274283.2939999984</v>
      </c>
      <c r="G110" s="62"/>
      <c r="H110" s="16"/>
      <c r="I110" s="16"/>
      <c r="J110" s="10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x14ac:dyDescent="0.2">
      <c r="A111" s="17"/>
      <c r="B111" s="16"/>
      <c r="C111" s="79"/>
      <c r="D111" s="103" t="s">
        <v>7</v>
      </c>
      <c r="E111" s="178">
        <v>2051611.7225166664</v>
      </c>
      <c r="F111" s="179">
        <v>1212493.1040000001</v>
      </c>
      <c r="G111" s="62"/>
      <c r="H111" s="16"/>
      <c r="I111" s="16"/>
      <c r="J111" s="10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x14ac:dyDescent="0.2">
      <c r="A112" s="17"/>
      <c r="B112" s="16"/>
      <c r="C112" s="79"/>
      <c r="D112" s="103" t="s">
        <v>8</v>
      </c>
      <c r="E112" s="178">
        <v>2136600.9601333356</v>
      </c>
      <c r="F112" s="179">
        <v>1252893.8979999993</v>
      </c>
      <c r="G112" s="62"/>
      <c r="H112" s="16"/>
      <c r="I112" s="16"/>
      <c r="J112" s="1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x14ac:dyDescent="0.2">
      <c r="A113" s="17"/>
      <c r="B113" s="16"/>
      <c r="C113" s="79"/>
      <c r="D113" s="103" t="s">
        <v>9</v>
      </c>
      <c r="E113" s="178">
        <v>2236273.8889833335</v>
      </c>
      <c r="F113" s="179">
        <v>1290004.6019999986</v>
      </c>
      <c r="G113" s="62"/>
      <c r="H113" s="16"/>
      <c r="I113" s="16"/>
      <c r="J113" s="10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x14ac:dyDescent="0.2">
      <c r="A114" s="17"/>
      <c r="B114" s="16"/>
      <c r="C114" s="79"/>
      <c r="D114" s="103" t="s">
        <v>10</v>
      </c>
      <c r="E114" s="178">
        <v>2165428.3577999999</v>
      </c>
      <c r="F114" s="179">
        <v>1279294.212000001</v>
      </c>
      <c r="G114" s="62"/>
      <c r="H114" s="16"/>
      <c r="I114" s="16"/>
      <c r="J114" s="10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x14ac:dyDescent="0.2">
      <c r="A115" s="17"/>
      <c r="B115" s="16"/>
      <c r="C115" s="79"/>
      <c r="D115" s="103" t="s">
        <v>11</v>
      </c>
      <c r="E115" s="178">
        <v>2209406.5580833363</v>
      </c>
      <c r="F115" s="179">
        <v>1279552.9599999993</v>
      </c>
      <c r="G115" s="62"/>
      <c r="H115" s="16"/>
      <c r="I115" s="16"/>
      <c r="J115" s="10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2">
      <c r="A116" s="17"/>
      <c r="B116" s="16"/>
      <c r="C116" s="79"/>
      <c r="D116" s="103" t="s">
        <v>12</v>
      </c>
      <c r="E116" s="178">
        <v>2241015.023500002</v>
      </c>
      <c r="F116" s="179">
        <v>1282805.8189999997</v>
      </c>
      <c r="G116" s="62"/>
      <c r="H116" s="16"/>
      <c r="I116" s="16"/>
      <c r="J116" s="10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x14ac:dyDescent="0.2">
      <c r="A117" s="17"/>
      <c r="B117" s="16"/>
      <c r="C117" s="79"/>
      <c r="D117" s="103" t="s">
        <v>13</v>
      </c>
      <c r="E117" s="178">
        <v>2349518.4286833326</v>
      </c>
      <c r="F117" s="179">
        <v>1411218.166999999</v>
      </c>
      <c r="G117" s="62"/>
      <c r="H117" s="16"/>
      <c r="I117" s="16"/>
      <c r="J117" s="10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3.5" thickBot="1" x14ac:dyDescent="0.25">
      <c r="A118" s="17"/>
      <c r="B118" s="16"/>
      <c r="C118" s="82" t="s">
        <v>88</v>
      </c>
      <c r="D118" s="104"/>
      <c r="E118" s="180">
        <f>SUM(E106:E117)</f>
        <v>26082159.492383342</v>
      </c>
      <c r="F118" s="181">
        <f>SUM(F106:F117)</f>
        <v>15499141.614999998</v>
      </c>
      <c r="G118" s="62"/>
      <c r="H118" s="16"/>
      <c r="I118" s="16"/>
      <c r="J118" s="10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x14ac:dyDescent="0.2">
      <c r="A119" s="17"/>
      <c r="B119" s="16"/>
      <c r="C119" s="51">
        <v>2017</v>
      </c>
      <c r="D119" s="102" t="s">
        <v>2</v>
      </c>
      <c r="E119" s="184">
        <v>2291218.1331333369</v>
      </c>
      <c r="F119" s="185">
        <v>1298484.5359999998</v>
      </c>
      <c r="G119" s="62"/>
      <c r="H119" s="16"/>
      <c r="I119" s="16"/>
      <c r="J119" s="10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x14ac:dyDescent="0.2">
      <c r="A120" s="17"/>
      <c r="B120" s="16"/>
      <c r="C120" s="79"/>
      <c r="D120" s="103" t="s">
        <v>3</v>
      </c>
      <c r="E120" s="178">
        <v>1998024.4800333327</v>
      </c>
      <c r="F120" s="179">
        <v>1079353.2819999997</v>
      </c>
      <c r="G120" s="62"/>
      <c r="H120" s="16"/>
      <c r="I120" s="16"/>
      <c r="J120" s="10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x14ac:dyDescent="0.2">
      <c r="A121" s="17"/>
      <c r="B121" s="16"/>
      <c r="C121" s="79"/>
      <c r="D121" s="103" t="s">
        <v>4</v>
      </c>
      <c r="E121" s="178">
        <v>2384705.7073500003</v>
      </c>
      <c r="F121" s="179">
        <v>1264684.3609999998</v>
      </c>
      <c r="G121" s="62"/>
      <c r="H121" s="16"/>
      <c r="I121" s="16"/>
      <c r="J121" s="10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x14ac:dyDescent="0.2">
      <c r="A122" s="17"/>
      <c r="B122" s="16"/>
      <c r="C122" s="79"/>
      <c r="D122" s="103" t="s">
        <v>5</v>
      </c>
      <c r="E122" s="178">
        <v>2178921.3959499993</v>
      </c>
      <c r="F122" s="179">
        <v>1171737.0289999999</v>
      </c>
      <c r="G122" s="62"/>
      <c r="H122" s="16"/>
      <c r="I122" s="16"/>
      <c r="J122" s="10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x14ac:dyDescent="0.2">
      <c r="A123" s="17"/>
      <c r="B123" s="16"/>
      <c r="C123" s="79"/>
      <c r="D123" s="103" t="s">
        <v>6</v>
      </c>
      <c r="E123" s="178">
        <v>2360030.8201166694</v>
      </c>
      <c r="F123" s="179">
        <v>1239783.9440000011</v>
      </c>
      <c r="G123" s="62"/>
      <c r="H123" s="16"/>
      <c r="I123" s="16"/>
      <c r="J123" s="10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x14ac:dyDescent="0.2">
      <c r="A124" s="17"/>
      <c r="B124" s="16"/>
      <c r="C124" s="79"/>
      <c r="D124" s="103" t="s">
        <v>7</v>
      </c>
      <c r="E124" s="178">
        <v>2254663.7621166655</v>
      </c>
      <c r="F124" s="179">
        <v>1188004.267999999</v>
      </c>
      <c r="G124" s="62"/>
      <c r="H124" s="16"/>
      <c r="I124" s="16"/>
      <c r="J124" s="10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x14ac:dyDescent="0.2">
      <c r="A125" s="17"/>
      <c r="B125" s="16"/>
      <c r="C125" s="79"/>
      <c r="D125" s="103" t="s">
        <v>8</v>
      </c>
      <c r="E125" s="178">
        <v>2306659.0236833338</v>
      </c>
      <c r="F125" s="179">
        <v>1208522.2269999997</v>
      </c>
      <c r="G125" s="62"/>
      <c r="H125" s="16"/>
      <c r="I125" s="16"/>
      <c r="J125" s="10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x14ac:dyDescent="0.2">
      <c r="A126" s="17"/>
      <c r="B126" s="16"/>
      <c r="C126" s="79"/>
      <c r="D126" s="103" t="s">
        <v>9</v>
      </c>
      <c r="E126" s="178">
        <v>2422814.2573499992</v>
      </c>
      <c r="F126" s="179">
        <v>1249837.0849999983</v>
      </c>
      <c r="G126" s="62"/>
      <c r="H126" s="16"/>
      <c r="I126" s="16"/>
      <c r="J126" s="10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x14ac:dyDescent="0.2">
      <c r="A127" s="17"/>
      <c r="B127" s="16"/>
      <c r="C127" s="79"/>
      <c r="D127" s="103" t="s">
        <v>10</v>
      </c>
      <c r="E127" s="178">
        <v>2280488.4050666676</v>
      </c>
      <c r="F127" s="179">
        <v>1208977.9150000007</v>
      </c>
      <c r="G127" s="62"/>
      <c r="H127" s="16"/>
      <c r="I127" s="16"/>
      <c r="J127" s="10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x14ac:dyDescent="0.2">
      <c r="A128" s="17"/>
      <c r="B128" s="16"/>
      <c r="C128" s="79"/>
      <c r="D128" s="103" t="s">
        <v>11</v>
      </c>
      <c r="E128" s="178">
        <v>2411113.0653499998</v>
      </c>
      <c r="F128" s="179">
        <v>1252403.0730000003</v>
      </c>
      <c r="G128" s="62"/>
      <c r="H128" s="16"/>
      <c r="I128" s="16"/>
      <c r="J128" s="10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x14ac:dyDescent="0.2">
      <c r="A129" s="17"/>
      <c r="B129" s="16"/>
      <c r="C129" s="79"/>
      <c r="D129" s="103" t="s">
        <v>12</v>
      </c>
      <c r="E129" s="178">
        <v>2467304.9460166637</v>
      </c>
      <c r="F129" s="179">
        <v>1271992.6670000025</v>
      </c>
      <c r="G129" s="62"/>
      <c r="H129" s="16"/>
      <c r="I129" s="16"/>
      <c r="J129" s="10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x14ac:dyDescent="0.2">
      <c r="A130" s="17"/>
      <c r="B130" s="16"/>
      <c r="C130" s="79"/>
      <c r="D130" s="103" t="s">
        <v>13</v>
      </c>
      <c r="E130" s="178">
        <v>2490447.861816668</v>
      </c>
      <c r="F130" s="179">
        <v>1347621.1190000004</v>
      </c>
      <c r="G130" s="62"/>
      <c r="H130" s="16"/>
      <c r="I130" s="16"/>
      <c r="J130" s="10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3.5" thickBot="1" x14ac:dyDescent="0.25">
      <c r="A131" s="17"/>
      <c r="B131" s="16"/>
      <c r="C131" s="82" t="s">
        <v>89</v>
      </c>
      <c r="D131" s="104"/>
      <c r="E131" s="180">
        <f>SUM(E119:E130)</f>
        <v>27846391.857983336</v>
      </c>
      <c r="F131" s="181">
        <f>SUM(F119:F130)</f>
        <v>14781401.506000005</v>
      </c>
      <c r="G131" s="62"/>
      <c r="H131" s="16"/>
      <c r="I131" s="16"/>
      <c r="J131" s="10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x14ac:dyDescent="0.2">
      <c r="A132" s="17"/>
      <c r="B132" s="16"/>
      <c r="C132" s="51">
        <v>2018</v>
      </c>
      <c r="D132" s="102" t="s">
        <v>2</v>
      </c>
      <c r="E132" s="184">
        <v>2499004.0004333332</v>
      </c>
      <c r="F132" s="185">
        <v>1258540.0260000022</v>
      </c>
      <c r="G132" s="62"/>
      <c r="H132" s="16"/>
      <c r="I132" s="16"/>
      <c r="J132" s="10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x14ac:dyDescent="0.2">
      <c r="A133" s="17"/>
      <c r="B133" s="16"/>
      <c r="C133" s="79"/>
      <c r="D133" s="103" t="s">
        <v>3</v>
      </c>
      <c r="E133" s="178">
        <v>2209955.2932499968</v>
      </c>
      <c r="F133" s="179">
        <v>1120845.7410000029</v>
      </c>
      <c r="G133" s="62"/>
      <c r="H133" s="16"/>
      <c r="I133" s="16"/>
      <c r="J133" s="10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x14ac:dyDescent="0.2">
      <c r="A134" s="17"/>
      <c r="B134" s="16"/>
      <c r="C134" s="79"/>
      <c r="D134" s="103" t="s">
        <v>4</v>
      </c>
      <c r="E134" s="178">
        <v>2605656.6860000002</v>
      </c>
      <c r="F134" s="179">
        <v>1306064.9679999996</v>
      </c>
      <c r="G134" s="62"/>
      <c r="H134" s="16"/>
      <c r="I134" s="16"/>
      <c r="J134" s="10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x14ac:dyDescent="0.2">
      <c r="A135" s="17"/>
      <c r="B135" s="16"/>
      <c r="C135" s="79"/>
      <c r="D135" s="103" t="s">
        <v>5</v>
      </c>
      <c r="E135" s="178">
        <v>2547660.3902500002</v>
      </c>
      <c r="F135" s="179">
        <v>1260966.8250000009</v>
      </c>
      <c r="G135" s="62"/>
      <c r="H135" s="16"/>
      <c r="I135" s="16"/>
      <c r="J135" s="10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x14ac:dyDescent="0.2">
      <c r="A136" s="17"/>
      <c r="B136" s="16"/>
      <c r="C136" s="79"/>
      <c r="D136" s="103" t="s">
        <v>6</v>
      </c>
      <c r="E136" s="178">
        <v>2645149.901366666</v>
      </c>
      <c r="F136" s="179">
        <v>1288803.4330000021</v>
      </c>
      <c r="G136" s="62"/>
      <c r="H136" s="16"/>
      <c r="I136" s="16"/>
      <c r="J136" s="10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x14ac:dyDescent="0.2">
      <c r="A137" s="17"/>
      <c r="B137" s="16"/>
      <c r="C137" s="79"/>
      <c r="D137" s="103" t="s">
        <v>7</v>
      </c>
      <c r="E137" s="178">
        <v>2625071.033483332</v>
      </c>
      <c r="F137" s="179">
        <v>1264123.7559999996</v>
      </c>
      <c r="G137" s="62"/>
      <c r="H137" s="16"/>
      <c r="I137" s="16"/>
      <c r="J137" s="10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x14ac:dyDescent="0.2">
      <c r="A138" s="17"/>
      <c r="B138" s="16"/>
      <c r="C138" s="79"/>
      <c r="D138" s="103" t="s">
        <v>8</v>
      </c>
      <c r="E138" s="178">
        <v>2631552.4210500009</v>
      </c>
      <c r="F138" s="179">
        <v>1241436.0849999995</v>
      </c>
      <c r="G138" s="62"/>
      <c r="H138" s="16"/>
      <c r="I138" s="16"/>
      <c r="J138" s="10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x14ac:dyDescent="0.2">
      <c r="A139" s="17"/>
      <c r="B139" s="16"/>
      <c r="C139" s="79"/>
      <c r="D139" s="103" t="s">
        <v>9</v>
      </c>
      <c r="E139" s="178">
        <v>2823230.3464833312</v>
      </c>
      <c r="F139" s="179">
        <v>1327292.3910000001</v>
      </c>
      <c r="G139" s="62"/>
      <c r="H139" s="16"/>
      <c r="I139" s="16"/>
      <c r="J139" s="10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x14ac:dyDescent="0.2">
      <c r="A140" s="17"/>
      <c r="B140" s="16"/>
      <c r="C140" s="79"/>
      <c r="D140" s="103" t="s">
        <v>10</v>
      </c>
      <c r="E140" s="178">
        <v>2593807.9452500017</v>
      </c>
      <c r="F140" s="179">
        <v>1236941.4600000004</v>
      </c>
      <c r="G140" s="62"/>
      <c r="H140" s="16"/>
      <c r="I140" s="16"/>
      <c r="J140" s="10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x14ac:dyDescent="0.2">
      <c r="A141" s="17"/>
      <c r="B141" s="16"/>
      <c r="C141" s="79"/>
      <c r="D141" s="103" t="s">
        <v>11</v>
      </c>
      <c r="E141" s="178">
        <v>2912026.207516667</v>
      </c>
      <c r="F141" s="179">
        <v>1344889.939</v>
      </c>
      <c r="G141" s="62"/>
      <c r="H141" s="16"/>
      <c r="I141" s="16"/>
      <c r="J141" s="10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x14ac:dyDescent="0.2">
      <c r="A142" s="17"/>
      <c r="B142" s="16"/>
      <c r="C142" s="79"/>
      <c r="D142" s="103" t="s">
        <v>12</v>
      </c>
      <c r="E142" s="178">
        <v>2817701.6786166639</v>
      </c>
      <c r="F142" s="179">
        <v>1300387.3180000009</v>
      </c>
      <c r="G142" s="62"/>
      <c r="H142" s="16"/>
      <c r="I142" s="16"/>
      <c r="J142" s="10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x14ac:dyDescent="0.2">
      <c r="A143" s="17"/>
      <c r="B143" s="16"/>
      <c r="C143" s="79"/>
      <c r="D143" s="103" t="s">
        <v>13</v>
      </c>
      <c r="E143" s="178">
        <v>2882258.9400333338</v>
      </c>
      <c r="F143" s="179">
        <v>1397152.6479999989</v>
      </c>
      <c r="G143" s="62"/>
      <c r="H143" s="16"/>
      <c r="I143" s="16"/>
      <c r="J143" s="10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ht="13.5" thickBot="1" x14ac:dyDescent="0.25">
      <c r="A144" s="17"/>
      <c r="B144" s="16"/>
      <c r="C144" s="82" t="s">
        <v>95</v>
      </c>
      <c r="D144" s="104"/>
      <c r="E144" s="180">
        <f>SUM(E132:E143)</f>
        <v>31793074.843733326</v>
      </c>
      <c r="F144" s="181">
        <f>SUM(F132:F143)</f>
        <v>15347444.590000007</v>
      </c>
      <c r="G144" s="62"/>
      <c r="H144" s="16"/>
      <c r="I144" s="16"/>
      <c r="J144" s="10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1" x14ac:dyDescent="0.2">
      <c r="A145" s="17"/>
      <c r="B145" s="16"/>
      <c r="C145" s="51">
        <v>2019</v>
      </c>
      <c r="D145" s="102" t="s">
        <v>2</v>
      </c>
      <c r="E145" s="184">
        <v>2886027.793533334</v>
      </c>
      <c r="F145" s="185">
        <v>1302117.7469999997</v>
      </c>
      <c r="G145" s="62"/>
      <c r="H145" s="16"/>
      <c r="I145" s="16"/>
      <c r="J145" s="10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1" x14ac:dyDescent="0.2">
      <c r="A146" s="17"/>
      <c r="B146" s="16"/>
      <c r="C146" s="79"/>
      <c r="D146" s="103" t="s">
        <v>3</v>
      </c>
      <c r="E146" s="178">
        <v>2515043.6437833318</v>
      </c>
      <c r="F146" s="179">
        <v>1152719.4340000008</v>
      </c>
      <c r="G146" s="62"/>
      <c r="H146" s="16"/>
      <c r="I146" s="16"/>
      <c r="J146" s="10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 spans="1:21" x14ac:dyDescent="0.2">
      <c r="A147" s="17"/>
      <c r="B147" s="16"/>
      <c r="C147" s="79"/>
      <c r="D147" s="103" t="s">
        <v>4</v>
      </c>
      <c r="E147" s="178">
        <v>2972096.8533000005</v>
      </c>
      <c r="F147" s="179">
        <v>1332495.8080000011</v>
      </c>
      <c r="G147" s="62"/>
      <c r="H147" s="16"/>
      <c r="I147" s="16"/>
      <c r="J147" s="10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x14ac:dyDescent="0.2">
      <c r="A148" s="17"/>
      <c r="B148" s="16"/>
      <c r="C148" s="79"/>
      <c r="D148" s="103" t="s">
        <v>5</v>
      </c>
      <c r="E148" s="178">
        <v>2857297.0659666695</v>
      </c>
      <c r="F148" s="179">
        <v>1265914.3819999998</v>
      </c>
      <c r="G148" s="62"/>
      <c r="H148" s="16"/>
      <c r="I148" s="16"/>
      <c r="J148" s="10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x14ac:dyDescent="0.2">
      <c r="A149" s="17"/>
      <c r="B149" s="16"/>
      <c r="C149" s="79"/>
      <c r="D149" s="103" t="s">
        <v>6</v>
      </c>
      <c r="E149" s="178">
        <v>2920611.1204000013</v>
      </c>
      <c r="F149" s="179">
        <v>1292228.1200000008</v>
      </c>
      <c r="G149" s="62"/>
      <c r="H149" s="16"/>
      <c r="I149" s="16"/>
      <c r="J149" s="1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x14ac:dyDescent="0.2">
      <c r="A150" s="17"/>
      <c r="B150" s="16"/>
      <c r="C150" s="79"/>
      <c r="D150" s="103" t="s">
        <v>7</v>
      </c>
      <c r="E150" s="178">
        <v>2802907.0312500009</v>
      </c>
      <c r="F150" s="179">
        <v>1227000.0629999992</v>
      </c>
      <c r="G150" s="62"/>
      <c r="H150" s="16"/>
      <c r="I150" s="16"/>
      <c r="J150" s="10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x14ac:dyDescent="0.2">
      <c r="A151" s="17"/>
      <c r="B151" s="16"/>
      <c r="C151" s="79"/>
      <c r="D151" s="103" t="s">
        <v>8</v>
      </c>
      <c r="E151" s="178">
        <v>2930228.9373999992</v>
      </c>
      <c r="F151" s="179">
        <v>1272765.2480000006</v>
      </c>
      <c r="G151" s="62"/>
      <c r="H151" s="16"/>
      <c r="I151" s="16"/>
      <c r="J151" s="10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x14ac:dyDescent="0.2">
      <c r="A152" s="17"/>
      <c r="B152" s="16"/>
      <c r="C152" s="79"/>
      <c r="D152" s="103" t="s">
        <v>9</v>
      </c>
      <c r="E152" s="178">
        <v>3074111.2767999987</v>
      </c>
      <c r="F152" s="179">
        <v>1342620.9959999991</v>
      </c>
      <c r="G152" s="62"/>
      <c r="H152" s="16"/>
      <c r="I152" s="16"/>
      <c r="J152" s="10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1" x14ac:dyDescent="0.2">
      <c r="A153" s="17"/>
      <c r="B153" s="16"/>
      <c r="C153" s="79"/>
      <c r="D153" s="103" t="s">
        <v>10</v>
      </c>
      <c r="E153" s="178">
        <v>2801827.7532333322</v>
      </c>
      <c r="F153" s="179">
        <v>1253332.3450000007</v>
      </c>
      <c r="G153" s="62"/>
      <c r="H153" s="16"/>
      <c r="I153" s="16"/>
      <c r="J153" s="10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1" x14ac:dyDescent="0.2">
      <c r="A154" s="17"/>
      <c r="B154" s="16"/>
      <c r="C154" s="79"/>
      <c r="D154" s="103" t="s">
        <v>11</v>
      </c>
      <c r="E154" s="178">
        <v>3246534.3502499997</v>
      </c>
      <c r="F154" s="179">
        <v>1388909.4840000002</v>
      </c>
      <c r="G154" s="62"/>
      <c r="H154" s="16"/>
      <c r="I154" s="16"/>
      <c r="J154" s="10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1" x14ac:dyDescent="0.2">
      <c r="A155" s="17"/>
      <c r="B155" s="16"/>
      <c r="C155" s="79"/>
      <c r="D155" s="103" t="s">
        <v>12</v>
      </c>
      <c r="E155" s="178">
        <v>2963190.5828500036</v>
      </c>
      <c r="F155" s="179">
        <v>1285626.9099999983</v>
      </c>
      <c r="G155" s="62"/>
      <c r="H155" s="16"/>
      <c r="I155" s="16"/>
      <c r="J155" s="10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1" x14ac:dyDescent="0.2">
      <c r="A156" s="17"/>
      <c r="B156" s="16"/>
      <c r="C156" s="79"/>
      <c r="D156" s="103" t="s">
        <v>13</v>
      </c>
      <c r="E156" s="178">
        <v>2960444.4332166659</v>
      </c>
      <c r="F156" s="179">
        <v>1355650.4830000005</v>
      </c>
      <c r="G156" s="62"/>
      <c r="H156" s="16"/>
      <c r="I156" s="16"/>
      <c r="J156" s="10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1" ht="13.5" thickBot="1" x14ac:dyDescent="0.25">
      <c r="A157" s="17"/>
      <c r="B157" s="16"/>
      <c r="C157" s="82" t="s">
        <v>96</v>
      </c>
      <c r="D157" s="104"/>
      <c r="E157" s="180">
        <f>SUM(E145:E156)</f>
        <v>34930320.841983333</v>
      </c>
      <c r="F157" s="181">
        <f>SUM(F145:F156)</f>
        <v>15471381.02</v>
      </c>
      <c r="G157" s="62"/>
      <c r="H157" s="16"/>
      <c r="I157" s="16"/>
      <c r="J157" s="10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1" x14ac:dyDescent="0.2">
      <c r="A158" s="17"/>
      <c r="B158" s="16"/>
      <c r="C158" s="51">
        <v>2020</v>
      </c>
      <c r="D158" s="102" t="s">
        <v>2</v>
      </c>
      <c r="E158" s="184">
        <v>2930891.253833334</v>
      </c>
      <c r="F158" s="185">
        <v>1269192.5279999995</v>
      </c>
      <c r="G158" s="62"/>
      <c r="H158" s="16"/>
      <c r="I158" s="16"/>
      <c r="J158" s="10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 spans="1:21" x14ac:dyDescent="0.2">
      <c r="A159" s="17"/>
      <c r="B159" s="16"/>
      <c r="C159" s="79"/>
      <c r="D159" s="103" t="s">
        <v>3</v>
      </c>
      <c r="E159" s="178">
        <v>2704972.2998500001</v>
      </c>
      <c r="F159" s="179">
        <v>1188653.9750000006</v>
      </c>
      <c r="G159" s="62"/>
      <c r="H159" s="16"/>
      <c r="I159" s="16"/>
      <c r="J159" s="10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 spans="1:21" x14ac:dyDescent="0.2">
      <c r="A160" s="17"/>
      <c r="B160" s="16"/>
      <c r="C160" s="79"/>
      <c r="D160" s="103" t="s">
        <v>4</v>
      </c>
      <c r="E160" s="178">
        <v>3545644.6908333325</v>
      </c>
      <c r="F160" s="179">
        <v>1256723.3090000006</v>
      </c>
      <c r="G160" s="62"/>
      <c r="H160" s="16"/>
      <c r="I160" s="16"/>
      <c r="J160" s="10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x14ac:dyDescent="0.2">
      <c r="A161" s="17"/>
      <c r="B161" s="16"/>
      <c r="C161" s="79"/>
      <c r="D161" s="103" t="s">
        <v>5</v>
      </c>
      <c r="E161" s="178">
        <v>3427948.7710999995</v>
      </c>
      <c r="F161" s="179">
        <v>982144.7839999987</v>
      </c>
      <c r="G161" s="62"/>
      <c r="H161" s="16"/>
      <c r="I161" s="16"/>
      <c r="J161" s="10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x14ac:dyDescent="0.2">
      <c r="A162" s="17"/>
      <c r="B162" s="16"/>
      <c r="C162" s="79"/>
      <c r="D162" s="103" t="s">
        <v>6</v>
      </c>
      <c r="E162" s="178">
        <v>3646178.5222333348</v>
      </c>
      <c r="F162" s="179">
        <v>1034644.5610000007</v>
      </c>
      <c r="G162" s="62"/>
      <c r="H162" s="16"/>
      <c r="I162" s="16"/>
      <c r="J162" s="1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x14ac:dyDescent="0.2">
      <c r="A163" s="17"/>
      <c r="B163" s="16"/>
      <c r="C163" s="79"/>
      <c r="D163" s="103" t="s">
        <v>7</v>
      </c>
      <c r="E163" s="178">
        <v>3763701.2021166612</v>
      </c>
      <c r="F163" s="179">
        <v>1030276.9910000005</v>
      </c>
      <c r="G163" s="62"/>
      <c r="H163" s="16"/>
      <c r="I163" s="16"/>
      <c r="J163" s="10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1" x14ac:dyDescent="0.2">
      <c r="A164" s="17"/>
      <c r="B164" s="16"/>
      <c r="C164" s="79"/>
      <c r="D164" s="103" t="s">
        <v>8</v>
      </c>
      <c r="E164" s="178">
        <v>3879088.2056500004</v>
      </c>
      <c r="F164" s="179">
        <v>1090468.2060000016</v>
      </c>
      <c r="G164" s="62"/>
      <c r="H164" s="16"/>
      <c r="I164" s="16"/>
      <c r="J164" s="10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1" x14ac:dyDescent="0.2">
      <c r="A165" s="17"/>
      <c r="B165" s="16"/>
      <c r="C165" s="79"/>
      <c r="D165" s="103" t="s">
        <v>9</v>
      </c>
      <c r="E165" s="178">
        <v>3893884.407099999</v>
      </c>
      <c r="F165" s="179">
        <v>1186859.0350000006</v>
      </c>
      <c r="G165" s="62"/>
      <c r="H165" s="16"/>
      <c r="I165" s="16"/>
      <c r="J165" s="10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 spans="1:21" x14ac:dyDescent="0.2">
      <c r="A166" s="17"/>
      <c r="B166" s="16"/>
      <c r="C166" s="79"/>
      <c r="D166" s="103" t="s">
        <v>10</v>
      </c>
      <c r="E166" s="178">
        <v>3599997.2534500025</v>
      </c>
      <c r="F166" s="179">
        <v>1174778.5989999997</v>
      </c>
      <c r="G166" s="62"/>
      <c r="H166" s="16"/>
      <c r="I166" s="16"/>
      <c r="J166" s="10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x14ac:dyDescent="0.2">
      <c r="A167" s="17"/>
      <c r="B167" s="16"/>
      <c r="C167" s="79"/>
      <c r="D167" s="103" t="s">
        <v>11</v>
      </c>
      <c r="E167" s="178">
        <v>3732908.8851333335</v>
      </c>
      <c r="F167" s="179">
        <v>1234835.7940000009</v>
      </c>
      <c r="G167" s="62"/>
      <c r="H167" s="16"/>
      <c r="I167" s="16"/>
      <c r="J167" s="10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x14ac:dyDescent="0.2">
      <c r="A168" s="17"/>
      <c r="B168" s="16"/>
      <c r="C168" s="79"/>
      <c r="D168" s="103" t="s">
        <v>12</v>
      </c>
      <c r="E168" s="178">
        <v>3541597.8518833332</v>
      </c>
      <c r="F168" s="179">
        <v>1230608.8050000011</v>
      </c>
      <c r="G168" s="62"/>
      <c r="H168" s="16"/>
      <c r="I168" s="16"/>
      <c r="J168" s="10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1" x14ac:dyDescent="0.2">
      <c r="A169" s="17"/>
      <c r="B169" s="16"/>
      <c r="C169" s="79"/>
      <c r="D169" s="103" t="s">
        <v>13</v>
      </c>
      <c r="E169" s="178">
        <v>3655773.4470333336</v>
      </c>
      <c r="F169" s="179">
        <v>1352107.9139999992</v>
      </c>
      <c r="G169" s="62"/>
      <c r="H169" s="16"/>
      <c r="I169" s="16"/>
      <c r="J169" s="10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1" ht="13.5" thickBot="1" x14ac:dyDescent="0.25">
      <c r="A170" s="17"/>
      <c r="B170" s="16"/>
      <c r="C170" s="82" t="s">
        <v>97</v>
      </c>
      <c r="D170" s="104"/>
      <c r="E170" s="180">
        <f>SUM(E158:E169)</f>
        <v>42322586.790216669</v>
      </c>
      <c r="F170" s="181">
        <f>SUM(F158:F169)</f>
        <v>14031294.501000004</v>
      </c>
      <c r="G170" s="62"/>
      <c r="H170" s="16"/>
      <c r="I170" s="16"/>
      <c r="J170" s="10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1" x14ac:dyDescent="0.2">
      <c r="A171" s="17"/>
      <c r="B171" s="16"/>
      <c r="C171" s="51">
        <v>2021</v>
      </c>
      <c r="D171" s="298" t="s">
        <v>2</v>
      </c>
      <c r="E171" s="184">
        <v>3579852.7219499992</v>
      </c>
      <c r="F171" s="185">
        <v>1226993.6440000003</v>
      </c>
      <c r="G171" s="62"/>
      <c r="H171" s="16"/>
      <c r="I171" s="16"/>
      <c r="J171" s="10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1" x14ac:dyDescent="0.2">
      <c r="A172" s="17"/>
      <c r="B172" s="16"/>
      <c r="C172" s="79"/>
      <c r="D172" s="294" t="s">
        <v>3</v>
      </c>
      <c r="E172" s="178">
        <v>3220612.5389999985</v>
      </c>
      <c r="F172" s="179">
        <v>1129048.2990000001</v>
      </c>
      <c r="G172" s="62"/>
      <c r="H172" s="16"/>
      <c r="I172" s="16"/>
      <c r="J172" s="1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">
      <c r="A173" s="17"/>
      <c r="B173" s="16"/>
      <c r="C173" s="79"/>
      <c r="D173" s="294" t="s">
        <v>4</v>
      </c>
      <c r="E173" s="178">
        <v>3915093.1185166668</v>
      </c>
      <c r="F173" s="179">
        <v>1290574.1580000017</v>
      </c>
      <c r="G173" s="62"/>
      <c r="H173" s="16"/>
      <c r="I173" s="16"/>
      <c r="J173" s="1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">
      <c r="A174" s="17"/>
      <c r="B174" s="16"/>
      <c r="C174" s="79"/>
      <c r="D174" s="103" t="s">
        <v>5</v>
      </c>
      <c r="E174" s="178">
        <v>3777643.637283335</v>
      </c>
      <c r="F174" s="179">
        <v>1124969.433</v>
      </c>
      <c r="G174" s="62"/>
      <c r="H174" s="16"/>
      <c r="I174" s="16"/>
      <c r="J174" s="1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">
      <c r="A175" s="17"/>
      <c r="B175" s="16"/>
      <c r="C175" s="79"/>
      <c r="D175" s="103" t="s">
        <v>6</v>
      </c>
      <c r="E175" s="178">
        <v>3974028.1763999984</v>
      </c>
      <c r="F175" s="179">
        <v>1292786.8770000003</v>
      </c>
      <c r="G175" s="62"/>
      <c r="H175" s="16"/>
      <c r="I175" s="16"/>
      <c r="J175" s="1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">
      <c r="A176" s="17"/>
      <c r="B176" s="16"/>
      <c r="C176" s="79"/>
      <c r="D176" s="103" t="s">
        <v>7</v>
      </c>
      <c r="E176" s="178">
        <v>3587688.4233833342</v>
      </c>
      <c r="F176" s="179">
        <v>1165410.1119999995</v>
      </c>
      <c r="G176" s="62"/>
      <c r="H176" s="16"/>
      <c r="I176" s="16"/>
      <c r="J176" s="1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x14ac:dyDescent="0.2">
      <c r="A177" s="17"/>
      <c r="B177" s="16"/>
      <c r="C177" s="79"/>
      <c r="D177" s="103" t="s">
        <v>8</v>
      </c>
      <c r="E177" s="178">
        <v>3591356.4166666633</v>
      </c>
      <c r="F177" s="179">
        <v>1227524.3160000006</v>
      </c>
      <c r="G177" s="62"/>
      <c r="H177" s="16"/>
      <c r="I177" s="16"/>
      <c r="J177" s="1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">
      <c r="A178" s="17"/>
      <c r="B178" s="16"/>
      <c r="C178" s="79"/>
      <c r="D178" s="103" t="s">
        <v>9</v>
      </c>
      <c r="E178" s="178">
        <v>3602931.066983331</v>
      </c>
      <c r="F178" s="179">
        <v>1243354.7319999991</v>
      </c>
      <c r="G178" s="62"/>
      <c r="H178" s="16"/>
      <c r="I178" s="16"/>
      <c r="J178" s="1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x14ac:dyDescent="0.2">
      <c r="A179" s="17"/>
      <c r="B179" s="16"/>
      <c r="C179" s="79"/>
      <c r="D179" s="103" t="s">
        <v>10</v>
      </c>
      <c r="E179" s="178">
        <v>3334140.0098666619</v>
      </c>
      <c r="F179" s="179">
        <v>1192158.4439999999</v>
      </c>
      <c r="G179" s="62"/>
      <c r="H179" s="16"/>
      <c r="I179" s="16"/>
      <c r="J179" s="1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ht="13.5" thickBot="1" x14ac:dyDescent="0.25">
      <c r="A180" s="17"/>
      <c r="B180" s="16"/>
      <c r="C180" s="82" t="s">
        <v>99</v>
      </c>
      <c r="D180" s="295"/>
      <c r="E180" s="180">
        <f>SUM(E171:E179)</f>
        <v>32583346.110049989</v>
      </c>
      <c r="F180" s="181">
        <f>SUM(F171:F179)</f>
        <v>10892820.015000001</v>
      </c>
      <c r="G180" s="62"/>
      <c r="H180" s="16"/>
      <c r="I180" s="16"/>
      <c r="J180" s="1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ht="13.5" thickBot="1" x14ac:dyDescent="0.25">
      <c r="A181" s="17"/>
      <c r="B181" s="16"/>
      <c r="C181" s="135"/>
      <c r="D181" s="107"/>
      <c r="E181" s="42"/>
      <c r="F181" s="42"/>
      <c r="G181" s="62"/>
      <c r="H181" s="16"/>
      <c r="I181" s="16"/>
      <c r="J181" s="1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ht="13.5" thickBot="1" x14ac:dyDescent="0.25">
      <c r="A182" s="17"/>
      <c r="B182" s="16"/>
      <c r="C182" s="243" t="s">
        <v>101</v>
      </c>
      <c r="D182" s="244"/>
      <c r="E182" s="245">
        <f>+E180/SUM(E158:E166)-1</f>
        <v>3.7940490287176054E-2</v>
      </c>
      <c r="F182" s="246">
        <f>+F180/SUM(F158:F166)-1</f>
        <v>6.6486702698955957E-2</v>
      </c>
      <c r="G182" s="62"/>
      <c r="H182" s="16"/>
      <c r="I182" s="16"/>
      <c r="J182" s="1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">
      <c r="A183" s="17"/>
      <c r="B183" s="16"/>
      <c r="C183" s="135"/>
      <c r="D183" s="107"/>
      <c r="E183" s="286"/>
      <c r="F183" s="42"/>
      <c r="G183" s="62"/>
      <c r="H183" s="16"/>
      <c r="I183" s="16"/>
      <c r="J183" s="1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">
      <c r="A184" s="17"/>
      <c r="B184" s="16"/>
      <c r="C184" s="135"/>
      <c r="D184" s="107"/>
      <c r="E184" s="286"/>
      <c r="F184" s="42"/>
      <c r="G184" s="62"/>
      <c r="H184" s="16"/>
      <c r="I184" s="16"/>
      <c r="J184" s="1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">
      <c r="A185" s="17"/>
      <c r="B185" s="16"/>
      <c r="C185" s="67"/>
      <c r="D185" s="67"/>
      <c r="E185" s="286"/>
      <c r="F185" s="2"/>
      <c r="G185" s="16"/>
      <c r="H185" s="16"/>
      <c r="I185" s="16"/>
      <c r="J185" s="10"/>
      <c r="U185" s="9"/>
    </row>
    <row r="186" spans="1:21" x14ac:dyDescent="0.2">
      <c r="A186" s="17"/>
      <c r="B186" s="17"/>
      <c r="C186" s="17"/>
      <c r="D186" s="17"/>
      <c r="E186" s="17"/>
      <c r="F186" s="17"/>
      <c r="G186" s="17"/>
      <c r="H186" s="17"/>
      <c r="I186" s="16"/>
      <c r="J186" s="10"/>
    </row>
    <row r="187" spans="1:21" x14ac:dyDescent="0.2">
      <c r="A187" s="17"/>
      <c r="B187" s="16"/>
      <c r="C187" s="67"/>
      <c r="D187" s="67"/>
      <c r="E187" s="60"/>
      <c r="F187" s="60"/>
      <c r="G187" s="16"/>
      <c r="H187" s="16"/>
      <c r="I187" s="16"/>
      <c r="J187" s="10"/>
    </row>
    <row r="188" spans="1:21" x14ac:dyDescent="0.2">
      <c r="A188" s="17"/>
      <c r="B188" s="16"/>
      <c r="C188" s="45" t="s">
        <v>18</v>
      </c>
      <c r="D188" s="16"/>
      <c r="E188" s="60"/>
      <c r="F188" s="60"/>
      <c r="G188" s="16"/>
      <c r="H188" s="16"/>
      <c r="I188" s="16"/>
      <c r="J188" s="10"/>
    </row>
    <row r="189" spans="1:21" x14ac:dyDescent="0.2">
      <c r="A189" s="17"/>
      <c r="B189" s="16"/>
      <c r="C189" s="16"/>
      <c r="D189" s="16"/>
      <c r="E189" s="40"/>
      <c r="F189" s="16"/>
      <c r="G189" s="16"/>
      <c r="H189" s="16"/>
      <c r="I189" s="16"/>
      <c r="J189" s="10"/>
    </row>
    <row r="190" spans="1:21" x14ac:dyDescent="0.2">
      <c r="A190" s="17"/>
      <c r="B190" s="16"/>
      <c r="C190" s="16"/>
      <c r="D190" s="16"/>
      <c r="E190" s="40"/>
      <c r="F190" s="16"/>
      <c r="G190" s="16"/>
      <c r="H190" s="16"/>
      <c r="I190" s="16"/>
      <c r="J190" s="10"/>
    </row>
    <row r="191" spans="1:21" x14ac:dyDescent="0.2">
      <c r="A191" s="17"/>
      <c r="B191" s="16"/>
      <c r="C191" s="16"/>
      <c r="D191" s="16"/>
      <c r="E191" s="40"/>
      <c r="F191" s="16"/>
      <c r="G191" s="16"/>
      <c r="H191" s="16"/>
      <c r="I191" s="16"/>
      <c r="J191" s="10"/>
    </row>
    <row r="192" spans="1:21" x14ac:dyDescent="0.2">
      <c r="A192" s="17"/>
      <c r="B192" s="16"/>
      <c r="C192" s="16"/>
      <c r="D192" s="16"/>
      <c r="E192" s="40"/>
      <c r="F192" s="16"/>
      <c r="G192" s="16"/>
      <c r="H192" s="16"/>
      <c r="I192" s="16"/>
      <c r="J192" s="10"/>
    </row>
    <row r="193" spans="1:10" x14ac:dyDescent="0.2">
      <c r="A193" s="17"/>
      <c r="B193" s="16"/>
      <c r="C193" s="16"/>
      <c r="D193" s="16"/>
      <c r="E193" s="40"/>
      <c r="F193" s="16"/>
      <c r="G193" s="16"/>
      <c r="H193" s="16"/>
      <c r="I193" s="16"/>
      <c r="J193" s="10"/>
    </row>
    <row r="194" spans="1:10" x14ac:dyDescent="0.2">
      <c r="A194" s="17"/>
      <c r="B194" s="16"/>
      <c r="C194" s="16"/>
      <c r="D194" s="16"/>
      <c r="E194" s="40"/>
      <c r="F194" s="16"/>
      <c r="G194" s="16"/>
      <c r="H194" s="16"/>
      <c r="I194" s="16"/>
      <c r="J194" s="10"/>
    </row>
    <row r="195" spans="1:10" x14ac:dyDescent="0.2">
      <c r="A195" s="17"/>
      <c r="B195" s="16"/>
      <c r="C195" s="16"/>
      <c r="D195" s="16"/>
      <c r="E195" s="40"/>
      <c r="F195" s="16"/>
      <c r="G195" s="16"/>
      <c r="H195" s="16"/>
      <c r="I195" s="16"/>
      <c r="J195" s="10"/>
    </row>
    <row r="196" spans="1:10" x14ac:dyDescent="0.2">
      <c r="A196" s="17"/>
      <c r="B196" s="16"/>
      <c r="C196" s="16"/>
      <c r="D196" s="16"/>
      <c r="E196" s="40"/>
      <c r="F196" s="16"/>
      <c r="G196" s="16"/>
      <c r="H196" s="16"/>
      <c r="I196" s="16"/>
      <c r="J196" s="10"/>
    </row>
    <row r="197" spans="1:10" x14ac:dyDescent="0.2">
      <c r="A197" s="17"/>
      <c r="B197" s="16"/>
      <c r="C197" s="16"/>
      <c r="D197" s="16"/>
      <c r="E197" s="40"/>
      <c r="F197" s="16"/>
      <c r="G197" s="16"/>
      <c r="H197" s="16"/>
      <c r="I197" s="16"/>
      <c r="J197" s="10"/>
    </row>
    <row r="198" spans="1:10" x14ac:dyDescent="0.2">
      <c r="A198" s="17"/>
      <c r="B198" s="16"/>
      <c r="C198" s="16"/>
      <c r="D198" s="16"/>
      <c r="E198" s="40"/>
      <c r="F198" s="16"/>
      <c r="G198" s="16"/>
      <c r="H198" s="16"/>
      <c r="I198" s="16"/>
      <c r="J198" s="10"/>
    </row>
    <row r="199" spans="1:10" x14ac:dyDescent="0.2">
      <c r="A199" s="17"/>
      <c r="B199" s="16"/>
      <c r="C199" s="16"/>
      <c r="D199" s="16"/>
      <c r="E199" s="40"/>
      <c r="F199" s="16"/>
      <c r="G199" s="16"/>
      <c r="H199" s="16"/>
      <c r="I199" s="16"/>
      <c r="J199" s="10"/>
    </row>
    <row r="200" spans="1:10" hidden="1" x14ac:dyDescent="0.2">
      <c r="A200" s="17"/>
      <c r="B200" s="16"/>
      <c r="C200" s="16"/>
      <c r="D200" s="16"/>
      <c r="E200" s="40"/>
      <c r="F200" s="16"/>
      <c r="G200" s="16"/>
      <c r="H200" s="16"/>
      <c r="I200" s="16"/>
      <c r="J200" s="10"/>
    </row>
    <row r="201" spans="1:10" hidden="1" x14ac:dyDescent="0.2">
      <c r="A201" s="17"/>
      <c r="B201" s="16"/>
      <c r="C201" s="16"/>
      <c r="D201" s="16"/>
      <c r="E201" s="40"/>
      <c r="F201" s="16"/>
      <c r="G201" s="16"/>
      <c r="H201" s="16"/>
      <c r="I201" s="16"/>
      <c r="J201" s="10"/>
    </row>
    <row r="202" spans="1:10" hidden="1" x14ac:dyDescent="0.2">
      <c r="A202" s="17"/>
      <c r="B202" s="16"/>
      <c r="C202" s="16"/>
      <c r="D202" s="16"/>
      <c r="E202" s="40"/>
      <c r="F202" s="16"/>
      <c r="G202" s="16"/>
      <c r="H202" s="16"/>
      <c r="I202" s="16"/>
      <c r="J202" s="10"/>
    </row>
    <row r="203" spans="1:10" hidden="1" x14ac:dyDescent="0.2">
      <c r="A203" s="17"/>
      <c r="B203" s="16"/>
      <c r="C203" s="16"/>
      <c r="D203" s="16"/>
      <c r="E203" s="40"/>
      <c r="F203" s="16"/>
      <c r="G203" s="16"/>
      <c r="H203" s="16"/>
      <c r="I203" s="16"/>
      <c r="J203" s="10"/>
    </row>
    <row r="204" spans="1:10" hidden="1" x14ac:dyDescent="0.2">
      <c r="A204" s="17"/>
      <c r="B204" s="16"/>
      <c r="C204" s="16"/>
      <c r="D204" s="16"/>
      <c r="E204" s="40"/>
      <c r="F204" s="16"/>
      <c r="G204" s="16"/>
      <c r="H204" s="16"/>
      <c r="I204" s="16"/>
      <c r="J204" s="10"/>
    </row>
    <row r="205" spans="1:10" hidden="1" x14ac:dyDescent="0.2">
      <c r="A205" s="17"/>
      <c r="B205" s="16"/>
      <c r="C205" s="16"/>
      <c r="D205" s="16"/>
      <c r="E205" s="40"/>
      <c r="F205" s="16"/>
      <c r="G205" s="16"/>
      <c r="H205" s="16"/>
      <c r="I205" s="16"/>
      <c r="J205" s="10"/>
    </row>
    <row r="206" spans="1:10" hidden="1" x14ac:dyDescent="0.2">
      <c r="A206" s="17"/>
      <c r="B206" s="16"/>
      <c r="C206" s="16"/>
      <c r="D206" s="16"/>
      <c r="E206" s="40"/>
      <c r="F206" s="16"/>
      <c r="G206" s="16"/>
      <c r="H206" s="16"/>
      <c r="I206" s="16"/>
      <c r="J206" s="10"/>
    </row>
    <row r="207" spans="1:10" ht="11.25" hidden="1" customHeight="1" x14ac:dyDescent="0.2">
      <c r="A207" s="17"/>
      <c r="B207" s="17"/>
      <c r="C207" s="16"/>
      <c r="D207" s="16"/>
      <c r="E207" s="40"/>
      <c r="F207" s="16"/>
      <c r="G207" s="17"/>
      <c r="H207" s="17"/>
      <c r="I207" s="17"/>
    </row>
    <row r="208" spans="1:10" ht="12.75" hidden="1" customHeight="1" x14ac:dyDescent="0.2">
      <c r="A208" s="17"/>
      <c r="B208" s="17"/>
      <c r="C208" s="16"/>
      <c r="D208" s="16"/>
      <c r="E208" s="40"/>
      <c r="F208" s="16"/>
      <c r="G208" s="17"/>
      <c r="H208" s="17"/>
      <c r="I208" s="17"/>
    </row>
    <row r="209" spans="3:6" ht="2.25" hidden="1" customHeight="1" x14ac:dyDescent="0.2">
      <c r="C209" s="16"/>
      <c r="D209" s="16"/>
      <c r="E209" s="40"/>
      <c r="F209" s="16"/>
    </row>
    <row r="210" spans="3:6" hidden="1" x14ac:dyDescent="0.2">
      <c r="C210" s="17"/>
      <c r="D210" s="17"/>
      <c r="E210" s="17"/>
      <c r="F210" s="17"/>
    </row>
    <row r="211" spans="3:6" hidden="1" x14ac:dyDescent="0.2">
      <c r="C211" s="17"/>
      <c r="D211" s="17"/>
      <c r="E211" s="17"/>
      <c r="F211" s="17"/>
    </row>
    <row r="212" spans="3:6" hidden="1" x14ac:dyDescent="0.2"/>
    <row r="213" spans="3:6" hidden="1" x14ac:dyDescent="0.2"/>
    <row r="214" spans="3:6" hidden="1" x14ac:dyDescent="0.2"/>
    <row r="215" spans="3:6" hidden="1" x14ac:dyDescent="0.2"/>
    <row r="216" spans="3:6" hidden="1" x14ac:dyDescent="0.2"/>
    <row r="217" spans="3:6" hidden="1" x14ac:dyDescent="0.2"/>
    <row r="218" spans="3:6" hidden="1" x14ac:dyDescent="0.2"/>
    <row r="219" spans="3:6" hidden="1" x14ac:dyDescent="0.2"/>
    <row r="220" spans="3:6" hidden="1" x14ac:dyDescent="0.2"/>
    <row r="221" spans="3:6" hidden="1" x14ac:dyDescent="0.2"/>
    <row r="222" spans="3:6" hidden="1" x14ac:dyDescent="0.2"/>
    <row r="223" spans="3:6" hidden="1" x14ac:dyDescent="0.2"/>
    <row r="224" spans="3:6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</sheetData>
  <mergeCells count="22">
    <mergeCell ref="C26:D26"/>
    <mergeCell ref="C25:D25"/>
    <mergeCell ref="C24:D24"/>
    <mergeCell ref="C20:D20"/>
    <mergeCell ref="C19:D19"/>
    <mergeCell ref="C18:D18"/>
    <mergeCell ref="C23:D23"/>
    <mergeCell ref="C17:D17"/>
    <mergeCell ref="C22:D22"/>
    <mergeCell ref="C21:D21"/>
    <mergeCell ref="C5:D5"/>
    <mergeCell ref="C6:D6"/>
    <mergeCell ref="C7:D7"/>
    <mergeCell ref="C8:D8"/>
    <mergeCell ref="C9:D9"/>
    <mergeCell ref="C15:D15"/>
    <mergeCell ref="C16:D16"/>
    <mergeCell ref="C10:D10"/>
    <mergeCell ref="C11:D11"/>
    <mergeCell ref="C12:D12"/>
    <mergeCell ref="C13:D13"/>
    <mergeCell ref="C14:D14"/>
  </mergeCells>
  <phoneticPr fontId="0" type="noConversion"/>
  <hyperlinks>
    <hyperlink ref="C4" location="Indice!A1" display="&lt;&lt; VOLVER"/>
    <hyperlink ref="C188" location="Indice!A1" display="&lt;&lt; VOLVER"/>
  </hyperlinks>
  <printOptions horizontalCentered="1"/>
  <pageMargins left="0.78740157480314965" right="0.78740157480314965" top="0.98425196850393704" bottom="0.98425196850393704" header="0" footer="0"/>
  <pageSetup paperSize="9" scale="68" orientation="portrait" r:id="rId1"/>
  <headerFooter alignWithMargins="0"/>
  <colBreaks count="1" manualBreakCount="1">
    <brk id="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showGridLines="0" topLeftCell="A2" zoomScale="89" zoomScaleNormal="89" workbookViewId="0">
      <pane xSplit="3" ySplit="5" topLeftCell="D88" activePane="bottomRight" state="frozen"/>
      <selection activeCell="A2" sqref="A2"/>
      <selection pane="topRight" activeCell="D2" sqref="D2"/>
      <selection pane="bottomLeft" activeCell="A7" sqref="A7"/>
      <selection pane="bottomRight" activeCell="R103" sqref="R103:R111"/>
    </sheetView>
  </sheetViews>
  <sheetFormatPr baseColWidth="10" defaultColWidth="0" defaultRowHeight="12.75" zeroHeight="1" x14ac:dyDescent="0.2"/>
  <cols>
    <col min="1" max="1" width="19" customWidth="1"/>
    <col min="2" max="2" width="18.140625" customWidth="1"/>
    <col min="3" max="20" width="11.5703125" customWidth="1"/>
    <col min="21" max="16384" width="11.5703125" hidden="1"/>
  </cols>
  <sheetData>
    <row r="1" spans="2:18" x14ac:dyDescent="0.2"/>
    <row r="2" spans="2:18" x14ac:dyDescent="0.2"/>
    <row r="3" spans="2:18" ht="15" x14ac:dyDescent="0.25">
      <c r="B3" s="59" t="s">
        <v>83</v>
      </c>
      <c r="C3" s="37"/>
      <c r="D3" s="1"/>
      <c r="E3" s="38"/>
      <c r="F3" s="1"/>
    </row>
    <row r="4" spans="2:18" ht="15" x14ac:dyDescent="0.25">
      <c r="B4" s="59" t="s">
        <v>84</v>
      </c>
      <c r="C4" s="37"/>
      <c r="D4" s="1"/>
      <c r="E4" s="38"/>
      <c r="F4" s="1"/>
    </row>
    <row r="5" spans="2:18" ht="13.5" thickBot="1" x14ac:dyDescent="0.25"/>
    <row r="6" spans="2:18" ht="26.25" thickBot="1" x14ac:dyDescent="0.25">
      <c r="B6" s="311" t="s">
        <v>0</v>
      </c>
      <c r="C6" s="312" t="s">
        <v>1</v>
      </c>
      <c r="D6" s="300" t="s">
        <v>72</v>
      </c>
      <c r="E6" s="300" t="s">
        <v>74</v>
      </c>
      <c r="F6" s="300" t="s">
        <v>75</v>
      </c>
      <c r="G6" s="300" t="s">
        <v>76</v>
      </c>
      <c r="H6" s="300" t="s">
        <v>70</v>
      </c>
      <c r="I6" s="300" t="s">
        <v>77</v>
      </c>
      <c r="J6" s="300" t="s">
        <v>73</v>
      </c>
      <c r="K6" s="300" t="s">
        <v>78</v>
      </c>
      <c r="L6" s="300" t="s">
        <v>79</v>
      </c>
      <c r="M6" s="300" t="s">
        <v>71</v>
      </c>
      <c r="N6" s="300" t="s">
        <v>80</v>
      </c>
      <c r="O6" s="300" t="s">
        <v>98</v>
      </c>
      <c r="P6" s="300" t="s">
        <v>81</v>
      </c>
      <c r="Q6" s="301" t="s">
        <v>82</v>
      </c>
    </row>
    <row r="7" spans="2:18" x14ac:dyDescent="0.2">
      <c r="B7" s="302">
        <v>2013</v>
      </c>
      <c r="C7" s="303" t="s">
        <v>2</v>
      </c>
      <c r="D7" s="152">
        <v>818728.53555000015</v>
      </c>
      <c r="E7" s="153">
        <v>667380.93481666653</v>
      </c>
      <c r="F7" s="153">
        <v>883549.08933333354</v>
      </c>
      <c r="G7" s="153">
        <v>4341.3599833333337</v>
      </c>
      <c r="H7" s="153">
        <v>7.9510833333333331</v>
      </c>
      <c r="I7" s="153"/>
      <c r="J7" s="153"/>
      <c r="K7" s="153"/>
      <c r="L7" s="153">
        <v>8620.4456833333315</v>
      </c>
      <c r="M7" s="153">
        <v>371.89239999999995</v>
      </c>
      <c r="N7" s="153">
        <v>1.9323499999999998</v>
      </c>
      <c r="O7" s="153"/>
      <c r="P7" s="153">
        <v>10628.10423333333</v>
      </c>
      <c r="Q7" s="313">
        <f>SUM(D7:P7)</f>
        <v>2393630.2454333333</v>
      </c>
      <c r="R7" s="161"/>
    </row>
    <row r="8" spans="2:18" x14ac:dyDescent="0.2">
      <c r="B8" s="304"/>
      <c r="C8" s="305" t="s">
        <v>3</v>
      </c>
      <c r="D8" s="154">
        <v>705283.72873333376</v>
      </c>
      <c r="E8" s="155">
        <v>610966.24228333356</v>
      </c>
      <c r="F8" s="155">
        <v>786011.35403333372</v>
      </c>
      <c r="G8" s="155">
        <v>4078.7724333333331</v>
      </c>
      <c r="H8" s="155">
        <v>12.968316666666666</v>
      </c>
      <c r="I8" s="155"/>
      <c r="J8" s="155"/>
      <c r="K8" s="155"/>
      <c r="L8" s="155">
        <v>7435.5327166666666</v>
      </c>
      <c r="M8" s="155">
        <v>355.3371833333332</v>
      </c>
      <c r="N8" s="155">
        <v>2.5873166666666663</v>
      </c>
      <c r="O8" s="155"/>
      <c r="P8" s="155">
        <v>9184.9303833333361</v>
      </c>
      <c r="Q8" s="313">
        <f t="shared" ref="Q8:Q39" si="0">SUM(D8:P8)</f>
        <v>2123331.4534000019</v>
      </c>
      <c r="R8" s="161"/>
    </row>
    <row r="9" spans="2:18" x14ac:dyDescent="0.2">
      <c r="B9" s="304"/>
      <c r="C9" s="305" t="s">
        <v>4</v>
      </c>
      <c r="D9" s="154">
        <v>793723.4271666666</v>
      </c>
      <c r="E9" s="155">
        <v>670917.42803333327</v>
      </c>
      <c r="F9" s="155">
        <v>886687.44748333341</v>
      </c>
      <c r="G9" s="155">
        <v>4660.6206833333335</v>
      </c>
      <c r="H9" s="155">
        <v>19.190083333333334</v>
      </c>
      <c r="I9" s="155"/>
      <c r="J9" s="155"/>
      <c r="K9" s="155"/>
      <c r="L9" s="155">
        <v>8133.5985833333343</v>
      </c>
      <c r="M9" s="155">
        <v>393.48223333333351</v>
      </c>
      <c r="N9" s="155">
        <v>2.4144000000000001</v>
      </c>
      <c r="O9" s="155"/>
      <c r="P9" s="155">
        <v>10065.423916666672</v>
      </c>
      <c r="Q9" s="313">
        <f t="shared" si="0"/>
        <v>2374603.0325833336</v>
      </c>
      <c r="R9" s="161"/>
    </row>
    <row r="10" spans="2:18" x14ac:dyDescent="0.2">
      <c r="B10" s="306"/>
      <c r="C10" s="305" t="s">
        <v>5</v>
      </c>
      <c r="D10" s="154">
        <v>777165.75725000037</v>
      </c>
      <c r="E10" s="155">
        <v>615670.79778333311</v>
      </c>
      <c r="F10" s="155">
        <v>877004.09146666666</v>
      </c>
      <c r="G10" s="155">
        <v>4965.4570000000003</v>
      </c>
      <c r="H10" s="155">
        <v>22.634866666666657</v>
      </c>
      <c r="I10" s="155"/>
      <c r="J10" s="155"/>
      <c r="K10" s="155"/>
      <c r="L10" s="155">
        <v>7911.320333333334</v>
      </c>
      <c r="M10" s="155">
        <v>434.10646666666662</v>
      </c>
      <c r="N10" s="155">
        <v>1.8650166666666665</v>
      </c>
      <c r="O10" s="155"/>
      <c r="P10" s="155">
        <v>11322.666366666663</v>
      </c>
      <c r="Q10" s="313">
        <f t="shared" si="0"/>
        <v>2294498.69655</v>
      </c>
      <c r="R10" s="161"/>
    </row>
    <row r="11" spans="2:18" x14ac:dyDescent="0.2">
      <c r="B11" s="304"/>
      <c r="C11" s="305" t="s">
        <v>6</v>
      </c>
      <c r="D11" s="154">
        <v>785925.42348333343</v>
      </c>
      <c r="E11" s="155">
        <v>600117.72945000022</v>
      </c>
      <c r="F11" s="155">
        <v>878975.35556666646</v>
      </c>
      <c r="G11" s="155">
        <v>5346.3849333333337</v>
      </c>
      <c r="H11" s="155">
        <v>24.289133333333332</v>
      </c>
      <c r="I11" s="155"/>
      <c r="J11" s="155"/>
      <c r="K11" s="155"/>
      <c r="L11" s="155">
        <v>7817.515800000001</v>
      </c>
      <c r="M11" s="155">
        <v>452.19671666666665</v>
      </c>
      <c r="N11" s="155">
        <v>1.8650166666666665</v>
      </c>
      <c r="O11" s="155"/>
      <c r="P11" s="155">
        <v>13374.509583333331</v>
      </c>
      <c r="Q11" s="313">
        <f t="shared" si="0"/>
        <v>2292035.2696833336</v>
      </c>
      <c r="R11" s="161"/>
    </row>
    <row r="12" spans="2:18" x14ac:dyDescent="0.2">
      <c r="B12" s="304"/>
      <c r="C12" s="305" t="s">
        <v>7</v>
      </c>
      <c r="D12" s="154">
        <v>753910.0559833335</v>
      </c>
      <c r="E12" s="155">
        <v>571042.02705000003</v>
      </c>
      <c r="F12" s="155">
        <v>844637.37631666649</v>
      </c>
      <c r="G12" s="155">
        <v>5347.1001166666656</v>
      </c>
      <c r="H12" s="155">
        <v>29.290416666666665</v>
      </c>
      <c r="I12" s="155"/>
      <c r="J12" s="155"/>
      <c r="K12" s="155"/>
      <c r="L12" s="155">
        <v>7645.3060833333329</v>
      </c>
      <c r="M12" s="155">
        <v>468.60775000000018</v>
      </c>
      <c r="N12" s="155">
        <v>3.2666833333333338</v>
      </c>
      <c r="O12" s="155"/>
      <c r="P12" s="155">
        <v>14165.130099999998</v>
      </c>
      <c r="Q12" s="313">
        <f t="shared" si="0"/>
        <v>2197248.1605000007</v>
      </c>
      <c r="R12" s="161"/>
    </row>
    <row r="13" spans="2:18" x14ac:dyDescent="0.2">
      <c r="B13" s="304"/>
      <c r="C13" s="305" t="s">
        <v>8</v>
      </c>
      <c r="D13" s="154">
        <v>775085.31083333318</v>
      </c>
      <c r="E13" s="155">
        <v>578314.22703333339</v>
      </c>
      <c r="F13" s="155">
        <v>875561.59118333366</v>
      </c>
      <c r="G13" s="155">
        <v>5955.8230166666672</v>
      </c>
      <c r="H13" s="155">
        <v>36.939266666666668</v>
      </c>
      <c r="I13" s="155">
        <v>1.5017333333333334</v>
      </c>
      <c r="J13" s="155"/>
      <c r="K13" s="155"/>
      <c r="L13" s="155">
        <v>7841.3215999999993</v>
      </c>
      <c r="M13" s="155">
        <v>537.08274999999992</v>
      </c>
      <c r="N13" s="155">
        <v>3.3363333333333336</v>
      </c>
      <c r="O13" s="155"/>
      <c r="P13" s="155">
        <v>15340.020833333327</v>
      </c>
      <c r="Q13" s="313">
        <f t="shared" si="0"/>
        <v>2258677.154583334</v>
      </c>
      <c r="R13" s="161"/>
    </row>
    <row r="14" spans="2:18" x14ac:dyDescent="0.2">
      <c r="B14" s="304"/>
      <c r="C14" s="305" t="s">
        <v>9</v>
      </c>
      <c r="D14" s="154">
        <v>785815.40646666649</v>
      </c>
      <c r="E14" s="155">
        <v>564842.84716666664</v>
      </c>
      <c r="F14" s="155">
        <v>886629.29246666643</v>
      </c>
      <c r="G14" s="155">
        <v>6392.9212999999991</v>
      </c>
      <c r="H14" s="155">
        <v>46.697183333333335</v>
      </c>
      <c r="I14" s="155">
        <v>30.958266666666667</v>
      </c>
      <c r="J14" s="155"/>
      <c r="K14" s="155"/>
      <c r="L14" s="155">
        <v>7918.0586333333358</v>
      </c>
      <c r="M14" s="155">
        <v>559.02443333333349</v>
      </c>
      <c r="N14" s="155">
        <v>3.26295</v>
      </c>
      <c r="O14" s="155"/>
      <c r="P14" s="155">
        <v>15840.403583333336</v>
      </c>
      <c r="Q14" s="313">
        <f t="shared" si="0"/>
        <v>2268078.8724499997</v>
      </c>
      <c r="R14" s="161"/>
    </row>
    <row r="15" spans="2:18" x14ac:dyDescent="0.2">
      <c r="B15" s="304"/>
      <c r="C15" s="305" t="s">
        <v>10</v>
      </c>
      <c r="D15" s="154">
        <v>715953.93580000033</v>
      </c>
      <c r="E15" s="155">
        <v>520828.76383333339</v>
      </c>
      <c r="F15" s="155">
        <v>823505.20838333364</v>
      </c>
      <c r="G15" s="155">
        <v>6571.2221000000018</v>
      </c>
      <c r="H15" s="155">
        <v>52.995750000000015</v>
      </c>
      <c r="I15" s="155">
        <v>71.991299999999995</v>
      </c>
      <c r="J15" s="155"/>
      <c r="K15" s="155"/>
      <c r="L15" s="155">
        <v>7402.0297166666669</v>
      </c>
      <c r="M15" s="155">
        <v>534.16356666666684</v>
      </c>
      <c r="N15" s="155">
        <v>3.2666833333333338</v>
      </c>
      <c r="O15" s="155"/>
      <c r="P15" s="155">
        <v>15440.140066666663</v>
      </c>
      <c r="Q15" s="313">
        <f t="shared" si="0"/>
        <v>2090363.7172000008</v>
      </c>
      <c r="R15" s="161"/>
    </row>
    <row r="16" spans="2:18" x14ac:dyDescent="0.2">
      <c r="B16" s="304"/>
      <c r="C16" s="305" t="s">
        <v>11</v>
      </c>
      <c r="D16" s="154">
        <v>773015.68799999997</v>
      </c>
      <c r="E16" s="155">
        <v>557030.9189666668</v>
      </c>
      <c r="F16" s="155">
        <v>902987.96593333327</v>
      </c>
      <c r="G16" s="155">
        <v>7434.3346999999985</v>
      </c>
      <c r="H16" s="155">
        <v>32.999216666666662</v>
      </c>
      <c r="I16" s="155">
        <v>190.71869999999998</v>
      </c>
      <c r="J16" s="155"/>
      <c r="K16" s="155"/>
      <c r="L16" s="155">
        <v>7803.4880166666671</v>
      </c>
      <c r="M16" s="155">
        <v>678.65770000000009</v>
      </c>
      <c r="N16" s="155">
        <v>17.594016666666665</v>
      </c>
      <c r="O16" s="155"/>
      <c r="P16" s="155">
        <v>16984.362850000001</v>
      </c>
      <c r="Q16" s="313">
        <f t="shared" si="0"/>
        <v>2266176.7280999999</v>
      </c>
      <c r="R16" s="161"/>
    </row>
    <row r="17" spans="2:18" x14ac:dyDescent="0.2">
      <c r="B17" s="304"/>
      <c r="C17" s="305" t="s">
        <v>12</v>
      </c>
      <c r="D17" s="154">
        <v>737797.62286666641</v>
      </c>
      <c r="E17" s="155">
        <v>525266.72583333333</v>
      </c>
      <c r="F17" s="155">
        <v>867107.72746666626</v>
      </c>
      <c r="G17" s="155">
        <v>7337.0655166666675</v>
      </c>
      <c r="H17" s="155">
        <v>85.94941666666665</v>
      </c>
      <c r="I17" s="155">
        <v>281.15820000000008</v>
      </c>
      <c r="J17" s="155"/>
      <c r="K17" s="155"/>
      <c r="L17" s="155">
        <v>7175.9456166666678</v>
      </c>
      <c r="M17" s="155">
        <v>700.21839999999986</v>
      </c>
      <c r="N17" s="155">
        <v>20.13035</v>
      </c>
      <c r="O17" s="155"/>
      <c r="P17" s="155">
        <v>16341.098500000004</v>
      </c>
      <c r="Q17" s="313">
        <f t="shared" si="0"/>
        <v>2162113.6421666662</v>
      </c>
      <c r="R17" s="161"/>
    </row>
    <row r="18" spans="2:18" ht="13.5" thickBot="1" x14ac:dyDescent="0.25">
      <c r="B18" s="304"/>
      <c r="C18" s="305" t="s">
        <v>13</v>
      </c>
      <c r="D18" s="156">
        <v>776522.64763333346</v>
      </c>
      <c r="E18" s="157">
        <v>535202.06398333341</v>
      </c>
      <c r="F18" s="157">
        <v>908173.14959999954</v>
      </c>
      <c r="G18" s="157">
        <v>8039.2327666666652</v>
      </c>
      <c r="H18" s="157">
        <v>65.686933333333329</v>
      </c>
      <c r="I18" s="157">
        <v>1310.1976333333334</v>
      </c>
      <c r="J18" s="157"/>
      <c r="K18" s="157"/>
      <c r="L18" s="157">
        <v>7423.120883333333</v>
      </c>
      <c r="M18" s="157">
        <v>773.79573333333326</v>
      </c>
      <c r="N18" s="157">
        <v>20.667516666666668</v>
      </c>
      <c r="O18" s="157"/>
      <c r="P18" s="157">
        <v>17406.319983333338</v>
      </c>
      <c r="Q18" s="314">
        <f t="shared" si="0"/>
        <v>2254936.882666667</v>
      </c>
      <c r="R18" s="161"/>
    </row>
    <row r="19" spans="2:18" x14ac:dyDescent="0.2">
      <c r="B19" s="302">
        <v>2014</v>
      </c>
      <c r="C19" s="303" t="s">
        <v>2</v>
      </c>
      <c r="D19" s="152">
        <v>744746.11131666705</v>
      </c>
      <c r="E19" s="153">
        <v>507051.16308333341</v>
      </c>
      <c r="F19" s="153">
        <v>883103.59520000033</v>
      </c>
      <c r="G19" s="153">
        <v>7713.9992166666671</v>
      </c>
      <c r="H19" s="153">
        <v>596.47240000000045</v>
      </c>
      <c r="I19" s="153">
        <v>1465.4934166666671</v>
      </c>
      <c r="J19" s="153"/>
      <c r="K19" s="153"/>
      <c r="L19" s="153">
        <v>7445.1747833333329</v>
      </c>
      <c r="M19" s="153">
        <v>786.80606666666654</v>
      </c>
      <c r="N19" s="153">
        <v>8.6835333333333331</v>
      </c>
      <c r="O19" s="153"/>
      <c r="P19" s="153">
        <v>16830.106916666671</v>
      </c>
      <c r="Q19" s="315">
        <f t="shared" si="0"/>
        <v>2169747.6059333333</v>
      </c>
      <c r="R19" s="161"/>
    </row>
    <row r="20" spans="2:18" x14ac:dyDescent="0.2">
      <c r="B20" s="304"/>
      <c r="C20" s="305" t="s">
        <v>3</v>
      </c>
      <c r="D20" s="154">
        <v>648963.92556666653</v>
      </c>
      <c r="E20" s="155">
        <v>440720.20323333342</v>
      </c>
      <c r="F20" s="155">
        <v>778067.05343333341</v>
      </c>
      <c r="G20" s="155">
        <v>6912.9461000000001</v>
      </c>
      <c r="H20" s="155">
        <v>156.20901666666668</v>
      </c>
      <c r="I20" s="155">
        <v>1151.8779000000002</v>
      </c>
      <c r="J20" s="155"/>
      <c r="K20" s="155"/>
      <c r="L20" s="155">
        <v>6821.2032500000005</v>
      </c>
      <c r="M20" s="155">
        <v>722.59869999999967</v>
      </c>
      <c r="N20" s="155">
        <v>4.6881666666666675</v>
      </c>
      <c r="O20" s="155"/>
      <c r="P20" s="155">
        <v>15412.330883333323</v>
      </c>
      <c r="Q20" s="313">
        <f t="shared" si="0"/>
        <v>1898933.0362500004</v>
      </c>
      <c r="R20" s="161"/>
    </row>
    <row r="21" spans="2:18" x14ac:dyDescent="0.2">
      <c r="B21" s="304"/>
      <c r="C21" s="305" t="s">
        <v>4</v>
      </c>
      <c r="D21" s="154">
        <v>740941.30053333344</v>
      </c>
      <c r="E21" s="155">
        <v>498899.43181666656</v>
      </c>
      <c r="F21" s="155">
        <v>888508.04046666669</v>
      </c>
      <c r="G21" s="155">
        <v>8048.1450666666678</v>
      </c>
      <c r="H21" s="155">
        <v>168.90351666666666</v>
      </c>
      <c r="I21" s="155">
        <v>1301.0695833333332</v>
      </c>
      <c r="J21" s="155"/>
      <c r="K21" s="155"/>
      <c r="L21" s="155">
        <v>8661.5073499999999</v>
      </c>
      <c r="M21" s="155">
        <v>843.3964166666666</v>
      </c>
      <c r="N21" s="155">
        <v>4.7032999999999996</v>
      </c>
      <c r="O21" s="155"/>
      <c r="P21" s="155">
        <v>17269.405483333318</v>
      </c>
      <c r="Q21" s="313">
        <f t="shared" si="0"/>
        <v>2164645.9035333334</v>
      </c>
      <c r="R21" s="161"/>
    </row>
    <row r="22" spans="2:18" x14ac:dyDescent="0.2">
      <c r="B22" s="304"/>
      <c r="C22" s="305" t="s">
        <v>5</v>
      </c>
      <c r="D22" s="154">
        <v>703268.50173333334</v>
      </c>
      <c r="E22" s="155">
        <v>472476.39284999995</v>
      </c>
      <c r="F22" s="155">
        <v>854700.00876666687</v>
      </c>
      <c r="G22" s="155">
        <v>7694.5579833333377</v>
      </c>
      <c r="H22" s="155">
        <v>155.12903333333333</v>
      </c>
      <c r="I22" s="155">
        <v>1269.0735166666668</v>
      </c>
      <c r="J22" s="155">
        <v>98.757999999999996</v>
      </c>
      <c r="K22" s="155"/>
      <c r="L22" s="155">
        <v>9085.6994499999983</v>
      </c>
      <c r="M22" s="155">
        <v>841.55805000000009</v>
      </c>
      <c r="N22" s="155">
        <v>4.9149666666666665</v>
      </c>
      <c r="O22" s="155"/>
      <c r="P22" s="155">
        <v>18078.30106666666</v>
      </c>
      <c r="Q22" s="313">
        <f t="shared" si="0"/>
        <v>2067672.8954166668</v>
      </c>
      <c r="R22" s="161"/>
    </row>
    <row r="23" spans="2:18" x14ac:dyDescent="0.2">
      <c r="B23" s="304"/>
      <c r="C23" s="305" t="s">
        <v>6</v>
      </c>
      <c r="D23" s="154">
        <v>698270.17843333341</v>
      </c>
      <c r="E23" s="155">
        <v>471656.14704999997</v>
      </c>
      <c r="F23" s="155">
        <v>838713.31375000009</v>
      </c>
      <c r="G23" s="155">
        <v>7850.2833666666666</v>
      </c>
      <c r="H23" s="155">
        <v>179.49828333333329</v>
      </c>
      <c r="I23" s="155">
        <v>1322.3337333333336</v>
      </c>
      <c r="J23" s="155">
        <v>94.227000000000004</v>
      </c>
      <c r="K23" s="155"/>
      <c r="L23" s="155">
        <v>9858.8594333333331</v>
      </c>
      <c r="M23" s="155">
        <v>832.15576666666675</v>
      </c>
      <c r="N23" s="155">
        <v>4.0766333333333336</v>
      </c>
      <c r="O23" s="155"/>
      <c r="P23" s="155">
        <v>18327.577683333337</v>
      </c>
      <c r="Q23" s="313">
        <f t="shared" si="0"/>
        <v>2047108.6511333333</v>
      </c>
      <c r="R23" s="161"/>
    </row>
    <row r="24" spans="2:18" x14ac:dyDescent="0.2">
      <c r="B24" s="304"/>
      <c r="C24" s="305" t="s">
        <v>7</v>
      </c>
      <c r="D24" s="154">
        <v>663709.75114999991</v>
      </c>
      <c r="E24" s="155">
        <v>449343.09621666669</v>
      </c>
      <c r="F24" s="155">
        <v>798059.76958333317</v>
      </c>
      <c r="G24" s="155">
        <v>7321.5152666666672</v>
      </c>
      <c r="H24" s="155">
        <v>193.58116666666658</v>
      </c>
      <c r="I24" s="155">
        <v>1848.2509333333335</v>
      </c>
      <c r="J24" s="155">
        <v>86.905000000000001</v>
      </c>
      <c r="K24" s="155"/>
      <c r="L24" s="155">
        <v>10208.370183333333</v>
      </c>
      <c r="M24" s="155">
        <v>817.06918333333329</v>
      </c>
      <c r="N24" s="155">
        <v>3.8616999999999999</v>
      </c>
      <c r="O24" s="155"/>
      <c r="P24" s="155">
        <v>17596.256866666659</v>
      </c>
      <c r="Q24" s="313">
        <f t="shared" si="0"/>
        <v>1949188.4272499997</v>
      </c>
      <c r="R24" s="161"/>
    </row>
    <row r="25" spans="2:18" x14ac:dyDescent="0.2">
      <c r="B25" s="304"/>
      <c r="C25" s="305" t="s">
        <v>8</v>
      </c>
      <c r="D25" s="154">
        <v>690698.82550000004</v>
      </c>
      <c r="E25" s="155">
        <v>452842.23773333331</v>
      </c>
      <c r="F25" s="155">
        <v>832848.15543333325</v>
      </c>
      <c r="G25" s="155">
        <v>7743.095933333334</v>
      </c>
      <c r="H25" s="155">
        <v>196.3583666666666</v>
      </c>
      <c r="I25" s="155">
        <v>1378.4987666666666</v>
      </c>
      <c r="J25" s="155">
        <v>106.92100000000001</v>
      </c>
      <c r="K25" s="155"/>
      <c r="L25" s="155">
        <v>11948.307016666662</v>
      </c>
      <c r="M25" s="155">
        <v>854.19206666666628</v>
      </c>
      <c r="N25" s="155">
        <v>1.5067166666666667</v>
      </c>
      <c r="O25" s="155"/>
      <c r="P25" s="155">
        <v>18562.388449999991</v>
      </c>
      <c r="Q25" s="313">
        <f t="shared" si="0"/>
        <v>2017180.4869833335</v>
      </c>
      <c r="R25" s="161"/>
    </row>
    <row r="26" spans="2:18" x14ac:dyDescent="0.2">
      <c r="B26" s="304"/>
      <c r="C26" s="305" t="s">
        <v>9</v>
      </c>
      <c r="D26" s="154">
        <v>705117.82170000032</v>
      </c>
      <c r="E26" s="155">
        <v>453338.25520000001</v>
      </c>
      <c r="F26" s="155">
        <v>847678.34831666679</v>
      </c>
      <c r="G26" s="155">
        <v>8874.9350166666663</v>
      </c>
      <c r="H26" s="155">
        <v>233.33266666666663</v>
      </c>
      <c r="I26" s="155">
        <v>1429.4265999999996</v>
      </c>
      <c r="J26" s="155">
        <v>114.843</v>
      </c>
      <c r="K26" s="155"/>
      <c r="L26" s="155">
        <v>13265.189166666669</v>
      </c>
      <c r="M26" s="155">
        <v>870.7636</v>
      </c>
      <c r="N26" s="155"/>
      <c r="O26" s="155"/>
      <c r="P26" s="155">
        <v>19350.184216666657</v>
      </c>
      <c r="Q26" s="313">
        <f t="shared" si="0"/>
        <v>2050273.0994833338</v>
      </c>
      <c r="R26" s="161"/>
    </row>
    <row r="27" spans="2:18" x14ac:dyDescent="0.2">
      <c r="B27" s="304"/>
      <c r="C27" s="305" t="s">
        <v>10</v>
      </c>
      <c r="D27" s="154">
        <v>676117.78246666701</v>
      </c>
      <c r="E27" s="155">
        <v>426406.01938333333</v>
      </c>
      <c r="F27" s="155">
        <v>808190.25278333318</v>
      </c>
      <c r="G27" s="155">
        <v>7899.7526833333341</v>
      </c>
      <c r="H27" s="155">
        <v>300.93461666666667</v>
      </c>
      <c r="I27" s="155">
        <v>1447.9006833333335</v>
      </c>
      <c r="J27" s="155">
        <v>114.761</v>
      </c>
      <c r="K27" s="155"/>
      <c r="L27" s="155">
        <v>13186.300416666663</v>
      </c>
      <c r="M27" s="155">
        <v>840.35368333333349</v>
      </c>
      <c r="N27" s="155"/>
      <c r="O27" s="155"/>
      <c r="P27" s="155">
        <v>18500.873900000013</v>
      </c>
      <c r="Q27" s="313">
        <f t="shared" si="0"/>
        <v>1953004.931616667</v>
      </c>
      <c r="R27" s="161"/>
    </row>
    <row r="28" spans="2:18" x14ac:dyDescent="0.2">
      <c r="B28" s="304"/>
      <c r="C28" s="305" t="s">
        <v>11</v>
      </c>
      <c r="D28" s="154">
        <v>721202.92796666676</v>
      </c>
      <c r="E28" s="155">
        <v>445170.12316666666</v>
      </c>
      <c r="F28" s="155">
        <v>861065.04821666621</v>
      </c>
      <c r="G28" s="155">
        <v>9714.1778499999982</v>
      </c>
      <c r="H28" s="155">
        <v>392.61951666666658</v>
      </c>
      <c r="I28" s="155">
        <v>3413.1859666666664</v>
      </c>
      <c r="J28" s="155">
        <v>106.167</v>
      </c>
      <c r="K28" s="155"/>
      <c r="L28" s="155">
        <v>14776.913483333332</v>
      </c>
      <c r="M28" s="155">
        <v>933.45703333333336</v>
      </c>
      <c r="N28" s="155"/>
      <c r="O28" s="155"/>
      <c r="P28" s="155">
        <v>20173.295633333331</v>
      </c>
      <c r="Q28" s="313">
        <f t="shared" si="0"/>
        <v>2076947.915833333</v>
      </c>
      <c r="R28" s="161"/>
    </row>
    <row r="29" spans="2:18" x14ac:dyDescent="0.2">
      <c r="B29" s="304"/>
      <c r="C29" s="305" t="s">
        <v>12</v>
      </c>
      <c r="D29" s="154">
        <v>688825.21995000006</v>
      </c>
      <c r="E29" s="155">
        <v>417591.80093333335</v>
      </c>
      <c r="F29" s="155">
        <v>825256.6609500004</v>
      </c>
      <c r="G29" s="155">
        <v>9954.3598000000002</v>
      </c>
      <c r="H29" s="155">
        <v>410.22015000000005</v>
      </c>
      <c r="I29" s="155">
        <v>3619.3751000000016</v>
      </c>
      <c r="J29" s="155">
        <v>86.346999999999994</v>
      </c>
      <c r="K29" s="155"/>
      <c r="L29" s="155">
        <v>14936.835633333332</v>
      </c>
      <c r="M29" s="155">
        <v>893.70456666666678</v>
      </c>
      <c r="N29" s="155"/>
      <c r="O29" s="155"/>
      <c r="P29" s="155">
        <v>19010.519916666675</v>
      </c>
      <c r="Q29" s="313">
        <f t="shared" si="0"/>
        <v>1980585.0440000005</v>
      </c>
      <c r="R29" s="161"/>
    </row>
    <row r="30" spans="2:18" ht="13.5" thickBot="1" x14ac:dyDescent="0.25">
      <c r="B30" s="304"/>
      <c r="C30" s="305" t="s">
        <v>13</v>
      </c>
      <c r="D30" s="156">
        <v>716164.29001666687</v>
      </c>
      <c r="E30" s="157">
        <v>439968.99640000006</v>
      </c>
      <c r="F30" s="157">
        <v>868195.91356666735</v>
      </c>
      <c r="G30" s="157">
        <v>11316.834883333331</v>
      </c>
      <c r="H30" s="157">
        <v>464.32378333333338</v>
      </c>
      <c r="I30" s="157">
        <v>4155.8342333333321</v>
      </c>
      <c r="J30" s="157">
        <v>94.828999999999994</v>
      </c>
      <c r="K30" s="157"/>
      <c r="L30" s="157">
        <v>16344.519600000005</v>
      </c>
      <c r="M30" s="157">
        <v>940.92620000000022</v>
      </c>
      <c r="N30" s="157"/>
      <c r="O30" s="157"/>
      <c r="P30" s="157">
        <v>19814.80829999999</v>
      </c>
      <c r="Q30" s="314">
        <f t="shared" si="0"/>
        <v>2077461.2759833345</v>
      </c>
      <c r="R30" s="161"/>
    </row>
    <row r="31" spans="2:18" x14ac:dyDescent="0.2">
      <c r="B31" s="302">
        <v>2015</v>
      </c>
      <c r="C31" s="307" t="s">
        <v>2</v>
      </c>
      <c r="D31" s="152">
        <v>692136.71118333354</v>
      </c>
      <c r="E31" s="153">
        <v>431779.71931666671</v>
      </c>
      <c r="F31" s="153">
        <v>838167.10218333337</v>
      </c>
      <c r="G31" s="153">
        <v>10807.619616666669</v>
      </c>
      <c r="H31" s="153">
        <v>120.7756</v>
      </c>
      <c r="I31" s="153">
        <v>4071.2070166666667</v>
      </c>
      <c r="J31" s="153">
        <v>99.542000000000002</v>
      </c>
      <c r="K31" s="153"/>
      <c r="L31" s="153">
        <v>16661.338583333334</v>
      </c>
      <c r="M31" s="153">
        <v>920.18056666666632</v>
      </c>
      <c r="N31" s="153"/>
      <c r="O31" s="153"/>
      <c r="P31" s="153">
        <v>19061.356166666676</v>
      </c>
      <c r="Q31" s="315">
        <f t="shared" si="0"/>
        <v>2013825.5522333335</v>
      </c>
      <c r="R31" s="161"/>
    </row>
    <row r="32" spans="2:18" x14ac:dyDescent="0.2">
      <c r="B32" s="304"/>
      <c r="C32" s="308" t="s">
        <v>3</v>
      </c>
      <c r="D32" s="154">
        <v>615912.6209166667</v>
      </c>
      <c r="E32" s="155">
        <v>391386.84973333322</v>
      </c>
      <c r="F32" s="155">
        <v>740822.75000000035</v>
      </c>
      <c r="G32" s="155">
        <v>10048.490000000002</v>
      </c>
      <c r="H32" s="155">
        <v>123.49378333333338</v>
      </c>
      <c r="I32" s="155">
        <v>3798.9483333333324</v>
      </c>
      <c r="J32" s="155">
        <v>83.429000000000002</v>
      </c>
      <c r="K32" s="155"/>
      <c r="L32" s="155">
        <v>15441.14441666667</v>
      </c>
      <c r="M32" s="155">
        <v>853.89954999999986</v>
      </c>
      <c r="N32" s="155"/>
      <c r="O32" s="155"/>
      <c r="P32" s="155">
        <v>17006.996183333322</v>
      </c>
      <c r="Q32" s="313">
        <f t="shared" si="0"/>
        <v>1795478.6219166666</v>
      </c>
      <c r="R32" s="161"/>
    </row>
    <row r="33" spans="2:18" x14ac:dyDescent="0.2">
      <c r="B33" s="304"/>
      <c r="C33" s="308" t="s">
        <v>4</v>
      </c>
      <c r="D33" s="154">
        <v>727053.20346666756</v>
      </c>
      <c r="E33" s="155">
        <v>456916.50748333323</v>
      </c>
      <c r="F33" s="155">
        <v>876543.1801666664</v>
      </c>
      <c r="G33" s="155">
        <v>11609.173783333334</v>
      </c>
      <c r="H33" s="155">
        <v>114.71633333333334</v>
      </c>
      <c r="I33" s="155">
        <v>4513.6868333333314</v>
      </c>
      <c r="J33" s="155">
        <v>87.1</v>
      </c>
      <c r="K33" s="155"/>
      <c r="L33" s="155">
        <v>18882.645133333332</v>
      </c>
      <c r="M33" s="155">
        <v>1030.2979499999999</v>
      </c>
      <c r="N33" s="155"/>
      <c r="O33" s="155"/>
      <c r="P33" s="155">
        <v>20135.25423333334</v>
      </c>
      <c r="Q33" s="313">
        <f t="shared" si="0"/>
        <v>2116885.7653833339</v>
      </c>
      <c r="R33" s="161"/>
    </row>
    <row r="34" spans="2:18" x14ac:dyDescent="0.2">
      <c r="B34" s="304"/>
      <c r="C34" s="308" t="s">
        <v>5</v>
      </c>
      <c r="D34" s="154">
        <v>670033.67283333326</v>
      </c>
      <c r="E34" s="155">
        <v>428690.33651666663</v>
      </c>
      <c r="F34" s="155">
        <v>820247.83858333284</v>
      </c>
      <c r="G34" s="155">
        <v>10988.311149999998</v>
      </c>
      <c r="H34" s="155">
        <v>277.68990000000002</v>
      </c>
      <c r="I34" s="155">
        <v>4032.9970999999996</v>
      </c>
      <c r="J34" s="155">
        <v>80.572999999999993</v>
      </c>
      <c r="K34" s="155"/>
      <c r="L34" s="155">
        <v>18197.834483333336</v>
      </c>
      <c r="M34" s="155">
        <v>994.35748333333322</v>
      </c>
      <c r="N34" s="155"/>
      <c r="O34" s="155"/>
      <c r="P34" s="155">
        <v>19193.818533333335</v>
      </c>
      <c r="Q34" s="313">
        <f t="shared" si="0"/>
        <v>1972737.4295833332</v>
      </c>
      <c r="R34" s="161"/>
    </row>
    <row r="35" spans="2:18" x14ac:dyDescent="0.2">
      <c r="B35" s="304"/>
      <c r="C35" s="308" t="s">
        <v>6</v>
      </c>
      <c r="D35" s="154">
        <v>650278.2588999999</v>
      </c>
      <c r="E35" s="155">
        <v>422659.54438333324</v>
      </c>
      <c r="F35" s="155">
        <v>795617.43530000013</v>
      </c>
      <c r="G35" s="155">
        <v>11089.682816666666</v>
      </c>
      <c r="H35" s="155">
        <v>276.38646666666654</v>
      </c>
      <c r="I35" s="155">
        <v>4000.773549999999</v>
      </c>
      <c r="J35" s="155">
        <v>72.808000000000007</v>
      </c>
      <c r="K35" s="155"/>
      <c r="L35" s="155">
        <v>18371.444416666665</v>
      </c>
      <c r="M35" s="155">
        <v>966.83650000000023</v>
      </c>
      <c r="N35" s="155"/>
      <c r="O35" s="155"/>
      <c r="P35" s="155">
        <v>19622.36828333333</v>
      </c>
      <c r="Q35" s="313">
        <f t="shared" si="0"/>
        <v>1922955.5386166663</v>
      </c>
      <c r="R35" s="161"/>
    </row>
    <row r="36" spans="2:18" x14ac:dyDescent="0.2">
      <c r="B36" s="304"/>
      <c r="C36" s="308" t="s">
        <v>7</v>
      </c>
      <c r="D36" s="154">
        <v>637439.03979999991</v>
      </c>
      <c r="E36" s="155">
        <v>411999.92228333332</v>
      </c>
      <c r="F36" s="155">
        <v>786281.06491666671</v>
      </c>
      <c r="G36" s="155">
        <v>11062.839116666664</v>
      </c>
      <c r="H36" s="155">
        <v>270.10501666666664</v>
      </c>
      <c r="I36" s="155">
        <v>3018.2269833333316</v>
      </c>
      <c r="J36" s="155">
        <v>66.561000000000007</v>
      </c>
      <c r="K36" s="155"/>
      <c r="L36" s="155">
        <v>18489.223083333331</v>
      </c>
      <c r="M36" s="155">
        <v>985.22856666666689</v>
      </c>
      <c r="N36" s="155"/>
      <c r="O36" s="155"/>
      <c r="P36" s="155">
        <v>20276.290183333331</v>
      </c>
      <c r="Q36" s="313">
        <f t="shared" si="0"/>
        <v>1889888.5009499998</v>
      </c>
      <c r="R36" s="161"/>
    </row>
    <row r="37" spans="2:18" x14ac:dyDescent="0.2">
      <c r="B37" s="304"/>
      <c r="C37" s="308" t="s">
        <v>8</v>
      </c>
      <c r="D37" s="154">
        <v>660289.68134999997</v>
      </c>
      <c r="E37" s="155">
        <v>427102.7012666667</v>
      </c>
      <c r="F37" s="155">
        <v>822171.63401666656</v>
      </c>
      <c r="G37" s="155">
        <v>11765.97365</v>
      </c>
      <c r="H37" s="155">
        <v>256.23068333333333</v>
      </c>
      <c r="I37" s="155">
        <v>4249.2050833333324</v>
      </c>
      <c r="J37" s="155">
        <v>66.8</v>
      </c>
      <c r="K37" s="155">
        <v>122.68889999999999</v>
      </c>
      <c r="L37" s="155">
        <v>18674.11465</v>
      </c>
      <c r="M37" s="155">
        <v>1041.3851500000005</v>
      </c>
      <c r="N37" s="155"/>
      <c r="O37" s="155"/>
      <c r="P37" s="155">
        <v>24953.354466666668</v>
      </c>
      <c r="Q37" s="313">
        <f t="shared" si="0"/>
        <v>1970693.7692166665</v>
      </c>
      <c r="R37" s="161"/>
    </row>
    <row r="38" spans="2:18" x14ac:dyDescent="0.2">
      <c r="B38" s="304"/>
      <c r="C38" s="308" t="s">
        <v>9</v>
      </c>
      <c r="D38" s="154">
        <v>674383.14810000022</v>
      </c>
      <c r="E38" s="155">
        <v>407361.95601666666</v>
      </c>
      <c r="F38" s="155">
        <v>871748.8801999992</v>
      </c>
      <c r="G38" s="155">
        <v>12729.878633333336</v>
      </c>
      <c r="H38" s="155">
        <v>215.05183333333332</v>
      </c>
      <c r="I38" s="155">
        <v>4216.3795833333352</v>
      </c>
      <c r="J38" s="155">
        <v>61.484999999999999</v>
      </c>
      <c r="K38" s="155">
        <v>158.5253166666667</v>
      </c>
      <c r="L38" s="155">
        <v>18859.006900000004</v>
      </c>
      <c r="M38" s="155">
        <v>1096.0519333333334</v>
      </c>
      <c r="N38" s="155"/>
      <c r="O38" s="155"/>
      <c r="P38" s="155">
        <v>35780.549350000016</v>
      </c>
      <c r="Q38" s="313">
        <f t="shared" si="0"/>
        <v>2026610.9128666662</v>
      </c>
      <c r="R38" s="161"/>
    </row>
    <row r="39" spans="2:18" x14ac:dyDescent="0.2">
      <c r="B39" s="304"/>
      <c r="C39" s="308" t="s">
        <v>10</v>
      </c>
      <c r="D39" s="154">
        <v>665269.18540000007</v>
      </c>
      <c r="E39" s="155">
        <v>388415.72118333343</v>
      </c>
      <c r="F39" s="155">
        <v>865919.43593333301</v>
      </c>
      <c r="G39" s="155">
        <v>12608.049883333333</v>
      </c>
      <c r="H39" s="155">
        <v>190.19236666666671</v>
      </c>
      <c r="I39" s="155">
        <v>4176.6436833333337</v>
      </c>
      <c r="J39" s="155">
        <v>55.142000000000003</v>
      </c>
      <c r="K39" s="155">
        <v>183.28591666666665</v>
      </c>
      <c r="L39" s="155">
        <v>19043.899183333335</v>
      </c>
      <c r="M39" s="155">
        <v>1105.5706999999998</v>
      </c>
      <c r="N39" s="155"/>
      <c r="O39" s="155"/>
      <c r="P39" s="155">
        <v>43291.348150000005</v>
      </c>
      <c r="Q39" s="313">
        <f t="shared" si="0"/>
        <v>2000258.4743999997</v>
      </c>
      <c r="R39" s="161"/>
    </row>
    <row r="40" spans="2:18" x14ac:dyDescent="0.2">
      <c r="B40" s="306"/>
      <c r="C40" s="308" t="s">
        <v>11</v>
      </c>
      <c r="D40" s="154">
        <v>701234.86699999985</v>
      </c>
      <c r="E40" s="155">
        <v>389889.37316666672</v>
      </c>
      <c r="F40" s="155">
        <v>895770.75296666636</v>
      </c>
      <c r="G40" s="155">
        <v>12767.29155</v>
      </c>
      <c r="H40" s="155">
        <v>172.15196666666665</v>
      </c>
      <c r="I40" s="155">
        <v>4259.5880500000003</v>
      </c>
      <c r="J40" s="155"/>
      <c r="K40" s="155">
        <v>217.24009999999998</v>
      </c>
      <c r="L40" s="155">
        <v>18860.854883333333</v>
      </c>
      <c r="M40" s="155">
        <v>1147.8421000000003</v>
      </c>
      <c r="N40" s="155"/>
      <c r="O40" s="155"/>
      <c r="P40" s="155">
        <v>50291.473083333338</v>
      </c>
      <c r="Q40" s="313">
        <f t="shared" ref="Q40:Q45" si="1">SUM(D40:P40)</f>
        <v>2074611.4348666661</v>
      </c>
      <c r="R40" s="161"/>
    </row>
    <row r="41" spans="2:18" x14ac:dyDescent="0.2">
      <c r="B41" s="304"/>
      <c r="C41" s="308" t="s">
        <v>12</v>
      </c>
      <c r="D41" s="154">
        <v>708135.4360166667</v>
      </c>
      <c r="E41" s="155">
        <v>372388.64321666659</v>
      </c>
      <c r="F41" s="155">
        <v>890382.54894999973</v>
      </c>
      <c r="G41" s="155">
        <v>12665.638499999999</v>
      </c>
      <c r="H41" s="155">
        <v>172.15196666666668</v>
      </c>
      <c r="I41" s="155">
        <v>4242.5417499999985</v>
      </c>
      <c r="J41" s="155"/>
      <c r="K41" s="155">
        <v>46.90903333333334</v>
      </c>
      <c r="L41" s="155">
        <v>19236.186233333341</v>
      </c>
      <c r="M41" s="155">
        <v>1106.1959999999999</v>
      </c>
      <c r="N41" s="155"/>
      <c r="O41" s="155"/>
      <c r="P41" s="155">
        <v>57854.849516666654</v>
      </c>
      <c r="Q41" s="313">
        <f t="shared" si="1"/>
        <v>2066231.101183333</v>
      </c>
      <c r="R41" s="161"/>
    </row>
    <row r="42" spans="2:18" ht="13.5" thickBot="1" x14ac:dyDescent="0.25">
      <c r="B42" s="309"/>
      <c r="C42" s="310" t="s">
        <v>13</v>
      </c>
      <c r="D42" s="156">
        <v>733927.55171666667</v>
      </c>
      <c r="E42" s="157">
        <v>393353.31314999994</v>
      </c>
      <c r="F42" s="157">
        <v>924961.31544999965</v>
      </c>
      <c r="G42" s="157">
        <v>14706.4257</v>
      </c>
      <c r="H42" s="157">
        <v>172.15196666666668</v>
      </c>
      <c r="I42" s="157">
        <v>4564.5971833333324</v>
      </c>
      <c r="J42" s="157"/>
      <c r="K42" s="157">
        <v>260.90120000000002</v>
      </c>
      <c r="L42" s="157">
        <v>19615.215516666671</v>
      </c>
      <c r="M42" s="157">
        <v>1137.72</v>
      </c>
      <c r="N42" s="157"/>
      <c r="O42" s="157"/>
      <c r="P42" s="157">
        <v>71561.730616666639</v>
      </c>
      <c r="Q42" s="314">
        <f t="shared" si="1"/>
        <v>2164260.9224999994</v>
      </c>
      <c r="R42" s="161"/>
    </row>
    <row r="43" spans="2:18" x14ac:dyDescent="0.2">
      <c r="B43" s="302">
        <v>2016</v>
      </c>
      <c r="C43" s="307" t="s">
        <v>2</v>
      </c>
      <c r="D43" s="152">
        <v>700294.3361833333</v>
      </c>
      <c r="E43" s="153">
        <v>386015.15695000009</v>
      </c>
      <c r="F43" s="153">
        <v>887282.98214999971</v>
      </c>
      <c r="G43" s="153">
        <v>15190.794133333337</v>
      </c>
      <c r="H43" s="153">
        <v>129.85003333333333</v>
      </c>
      <c r="I43" s="153">
        <v>4270.2993166666656</v>
      </c>
      <c r="J43" s="153"/>
      <c r="K43" s="153">
        <v>269.91849999999999</v>
      </c>
      <c r="L43" s="153">
        <v>10724.71646666667</v>
      </c>
      <c r="M43" s="153">
        <v>1077.4314333333334</v>
      </c>
      <c r="N43" s="153"/>
      <c r="O43" s="153"/>
      <c r="P43" s="153">
        <v>136750.50886666673</v>
      </c>
      <c r="Q43" s="315">
        <f t="shared" si="1"/>
        <v>2142005.9940333329</v>
      </c>
      <c r="R43" s="161"/>
    </row>
    <row r="44" spans="2:18" x14ac:dyDescent="0.2">
      <c r="B44" s="304"/>
      <c r="C44" s="308" t="s">
        <v>3</v>
      </c>
      <c r="D44" s="154">
        <v>639520.69696666696</v>
      </c>
      <c r="E44" s="155">
        <v>366784.59398333333</v>
      </c>
      <c r="F44" s="155">
        <v>817420.31338333245</v>
      </c>
      <c r="G44" s="155">
        <v>14941.163499999999</v>
      </c>
      <c r="H44" s="155">
        <v>102.02978333333333</v>
      </c>
      <c r="I44" s="155">
        <v>4146.6662499999993</v>
      </c>
      <c r="J44" s="155"/>
      <c r="K44" s="155">
        <v>260.23411666666669</v>
      </c>
      <c r="L44" s="155">
        <v>9955.843083333335</v>
      </c>
      <c r="M44" s="155">
        <v>984.74700000000018</v>
      </c>
      <c r="N44" s="155"/>
      <c r="O44" s="155"/>
      <c r="P44" s="155">
        <v>154656.42043333335</v>
      </c>
      <c r="Q44" s="313">
        <f t="shared" si="1"/>
        <v>2008772.7084999995</v>
      </c>
      <c r="R44" s="161"/>
    </row>
    <row r="45" spans="2:18" x14ac:dyDescent="0.2">
      <c r="B45" s="304"/>
      <c r="C45" s="308" t="s">
        <v>4</v>
      </c>
      <c r="D45" s="154">
        <v>720367.61535000009</v>
      </c>
      <c r="E45" s="155">
        <v>414569.39418333326</v>
      </c>
      <c r="F45" s="155">
        <v>919606.13698333316</v>
      </c>
      <c r="G45" s="155">
        <v>16357.705899999997</v>
      </c>
      <c r="H45" s="155">
        <v>94.695966666666664</v>
      </c>
      <c r="I45" s="155">
        <v>4736.4588000000003</v>
      </c>
      <c r="J45" s="155"/>
      <c r="K45" s="155">
        <v>281.55951666666664</v>
      </c>
      <c r="L45" s="155">
        <v>11023.137749999996</v>
      </c>
      <c r="M45" s="155">
        <v>1053.2418333333337</v>
      </c>
      <c r="N45" s="155"/>
      <c r="O45" s="155"/>
      <c r="P45" s="155">
        <v>183222.70610000001</v>
      </c>
      <c r="Q45" s="313">
        <f t="shared" si="1"/>
        <v>2271312.6523833331</v>
      </c>
      <c r="R45" s="161"/>
    </row>
    <row r="46" spans="2:18" x14ac:dyDescent="0.2">
      <c r="B46" s="306"/>
      <c r="C46" s="308" t="s">
        <v>5</v>
      </c>
      <c r="D46" s="154">
        <v>704700.74285000004</v>
      </c>
      <c r="E46" s="155">
        <v>409214.1191833333</v>
      </c>
      <c r="F46" s="155">
        <v>866951.98131666658</v>
      </c>
      <c r="G46" s="155">
        <v>16222.364349999996</v>
      </c>
      <c r="H46" s="155">
        <v>88.592466666666652</v>
      </c>
      <c r="I46" s="155">
        <v>4698.228783333333</v>
      </c>
      <c r="J46" s="155"/>
      <c r="K46" s="155">
        <v>285.30340000000001</v>
      </c>
      <c r="L46" s="155">
        <v>18920.63721666667</v>
      </c>
      <c r="M46" s="155">
        <v>1048.2166833333333</v>
      </c>
      <c r="N46" s="155"/>
      <c r="O46" s="155"/>
      <c r="P46" s="155">
        <v>88723.33948333333</v>
      </c>
      <c r="Q46" s="313">
        <f t="shared" ref="Q46:Q49" si="2">SUM(D46:P46)</f>
        <v>2110853.5257333335</v>
      </c>
      <c r="R46" s="161"/>
    </row>
    <row r="47" spans="2:18" x14ac:dyDescent="0.2">
      <c r="B47" s="304"/>
      <c r="C47" s="308" t="s">
        <v>6</v>
      </c>
      <c r="D47" s="154">
        <v>720686.58846666652</v>
      </c>
      <c r="E47" s="155">
        <v>416893.15866666654</v>
      </c>
      <c r="F47" s="155">
        <v>876902.10506666719</v>
      </c>
      <c r="G47" s="155">
        <v>17116.501966666667</v>
      </c>
      <c r="H47" s="155">
        <v>83.933083333333329</v>
      </c>
      <c r="I47" s="155">
        <v>3890.0413666666673</v>
      </c>
      <c r="J47" s="155"/>
      <c r="K47" s="155">
        <v>274.65248333333335</v>
      </c>
      <c r="L47" s="155">
        <v>19637.07580000001</v>
      </c>
      <c r="M47" s="155">
        <v>1078.4651333333334</v>
      </c>
      <c r="N47" s="155"/>
      <c r="O47" s="155"/>
      <c r="P47" s="155">
        <v>102797.14999999995</v>
      </c>
      <c r="Q47" s="313">
        <f t="shared" si="2"/>
        <v>2159359.6720333332</v>
      </c>
      <c r="R47" s="161"/>
    </row>
    <row r="48" spans="2:18" x14ac:dyDescent="0.2">
      <c r="B48" s="304"/>
      <c r="C48" s="308" t="s">
        <v>7</v>
      </c>
      <c r="D48" s="154">
        <v>681844.00394999993</v>
      </c>
      <c r="E48" s="155">
        <v>399001.93475000001</v>
      </c>
      <c r="F48" s="155">
        <v>827587.62015000032</v>
      </c>
      <c r="G48" s="155">
        <v>16360.188433333331</v>
      </c>
      <c r="H48" s="155">
        <v>78.301816666666667</v>
      </c>
      <c r="I48" s="155">
        <v>5074.1924500000005</v>
      </c>
      <c r="J48" s="155"/>
      <c r="K48" s="155">
        <v>272.94499999999999</v>
      </c>
      <c r="L48" s="155">
        <v>19402.349350000008</v>
      </c>
      <c r="M48" s="155">
        <v>919.13100000000009</v>
      </c>
      <c r="N48" s="155"/>
      <c r="O48" s="155"/>
      <c r="P48" s="155">
        <v>101071.05561666664</v>
      </c>
      <c r="Q48" s="313">
        <f t="shared" si="2"/>
        <v>2051611.7225166669</v>
      </c>
      <c r="R48" s="161"/>
    </row>
    <row r="49" spans="2:18" x14ac:dyDescent="0.2">
      <c r="B49" s="304"/>
      <c r="C49" s="308" t="s">
        <v>8</v>
      </c>
      <c r="D49" s="154">
        <v>699420.89113333332</v>
      </c>
      <c r="E49" s="155">
        <v>415343.32031666662</v>
      </c>
      <c r="F49" s="155">
        <v>843323.64966666722</v>
      </c>
      <c r="G49" s="155">
        <v>16661.011683333334</v>
      </c>
      <c r="H49" s="155">
        <v>96.624533333333318</v>
      </c>
      <c r="I49" s="155">
        <v>5545.1518500000011</v>
      </c>
      <c r="J49" s="155"/>
      <c r="K49" s="155">
        <v>289.19638333333336</v>
      </c>
      <c r="L49" s="155">
        <v>21225.047866666664</v>
      </c>
      <c r="M49" s="155">
        <v>1008.6163666666669</v>
      </c>
      <c r="N49" s="155"/>
      <c r="O49" s="155"/>
      <c r="P49" s="155">
        <v>133687.45033333334</v>
      </c>
      <c r="Q49" s="313">
        <f t="shared" si="2"/>
        <v>2136600.9601333337</v>
      </c>
      <c r="R49" s="161"/>
    </row>
    <row r="50" spans="2:18" x14ac:dyDescent="0.2">
      <c r="B50" s="306"/>
      <c r="C50" s="308" t="s">
        <v>9</v>
      </c>
      <c r="D50" s="154">
        <v>724140.47299999988</v>
      </c>
      <c r="E50" s="155">
        <v>438798.21185000008</v>
      </c>
      <c r="F50" s="155">
        <v>874664.13923333306</v>
      </c>
      <c r="G50" s="155">
        <v>16491.286833333335</v>
      </c>
      <c r="H50" s="155">
        <v>99.512500000000017</v>
      </c>
      <c r="I50" s="155">
        <v>5633.0174666666662</v>
      </c>
      <c r="J50" s="155"/>
      <c r="K50" s="155">
        <v>292.73023333333333</v>
      </c>
      <c r="L50" s="155">
        <v>22506.700216666668</v>
      </c>
      <c r="M50" s="155">
        <v>1122.9152999999999</v>
      </c>
      <c r="N50" s="155"/>
      <c r="O50" s="155"/>
      <c r="P50" s="155">
        <v>152524.90234999996</v>
      </c>
      <c r="Q50" s="313">
        <f t="shared" ref="Q50:Q57" si="3">SUM(D50:P50)</f>
        <v>2236273.8889833326</v>
      </c>
      <c r="R50" s="161"/>
    </row>
    <row r="51" spans="2:18" x14ac:dyDescent="0.2">
      <c r="B51" s="304"/>
      <c r="C51" s="308" t="s">
        <v>10</v>
      </c>
      <c r="D51" s="154">
        <v>688412.00831666659</v>
      </c>
      <c r="E51" s="155">
        <v>433653.02124999999</v>
      </c>
      <c r="F51" s="155">
        <v>840443.92229999974</v>
      </c>
      <c r="G51" s="155">
        <v>15934.366800000003</v>
      </c>
      <c r="H51" s="155">
        <v>88.900966666666662</v>
      </c>
      <c r="I51" s="155">
        <v>5586.8512499999997</v>
      </c>
      <c r="J51" s="155"/>
      <c r="K51" s="155">
        <v>277.54948333333328</v>
      </c>
      <c r="L51" s="155">
        <v>22139.846516666676</v>
      </c>
      <c r="M51" s="155">
        <v>1148.9286666666667</v>
      </c>
      <c r="N51" s="155"/>
      <c r="O51" s="155"/>
      <c r="P51" s="155">
        <v>157742.96224999998</v>
      </c>
      <c r="Q51" s="313">
        <f t="shared" si="3"/>
        <v>2165428.3577999994</v>
      </c>
      <c r="R51" s="161"/>
    </row>
    <row r="52" spans="2:18" x14ac:dyDescent="0.2">
      <c r="B52" s="304"/>
      <c r="C52" s="308" t="s">
        <v>11</v>
      </c>
      <c r="D52" s="154">
        <v>700320.33736666664</v>
      </c>
      <c r="E52" s="155">
        <v>448132.84131666675</v>
      </c>
      <c r="F52" s="155">
        <v>846401.57410000009</v>
      </c>
      <c r="G52" s="155">
        <v>15809.378866666666</v>
      </c>
      <c r="H52" s="155">
        <v>84.75111666666669</v>
      </c>
      <c r="I52" s="155">
        <v>5539.4394833333317</v>
      </c>
      <c r="J52" s="155"/>
      <c r="K52" s="155">
        <v>267.4470833333333</v>
      </c>
      <c r="L52" s="155">
        <v>22767.033149999999</v>
      </c>
      <c r="M52" s="155">
        <v>1150.9654500000001</v>
      </c>
      <c r="N52" s="155"/>
      <c r="O52" s="155"/>
      <c r="P52" s="155">
        <v>168932.79014999996</v>
      </c>
      <c r="Q52" s="313">
        <f t="shared" si="3"/>
        <v>2209406.5580833335</v>
      </c>
      <c r="R52" s="161"/>
    </row>
    <row r="53" spans="2:18" x14ac:dyDescent="0.2">
      <c r="B53" s="306"/>
      <c r="C53" s="308" t="s">
        <v>12</v>
      </c>
      <c r="D53" s="154">
        <v>708646.88741666649</v>
      </c>
      <c r="E53" s="155">
        <v>452969.89569999988</v>
      </c>
      <c r="F53" s="155">
        <v>854426.07961666631</v>
      </c>
      <c r="G53" s="155">
        <v>15448.884599999998</v>
      </c>
      <c r="H53" s="155">
        <v>84.751450000000006</v>
      </c>
      <c r="I53" s="155">
        <v>5408.886833333333</v>
      </c>
      <c r="J53" s="155"/>
      <c r="K53" s="155">
        <v>245.7070333333333</v>
      </c>
      <c r="L53" s="155">
        <v>23560.362949999995</v>
      </c>
      <c r="M53" s="155">
        <v>1219.3123166666669</v>
      </c>
      <c r="N53" s="155"/>
      <c r="O53" s="155"/>
      <c r="P53" s="155">
        <v>179004.25558333338</v>
      </c>
      <c r="Q53" s="313">
        <f t="shared" si="3"/>
        <v>2241015.0234999997</v>
      </c>
      <c r="R53" s="161"/>
    </row>
    <row r="54" spans="2:18" ht="13.5" thickBot="1" x14ac:dyDescent="0.25">
      <c r="B54" s="309"/>
      <c r="C54" s="310" t="s">
        <v>13</v>
      </c>
      <c r="D54" s="156">
        <v>739346.53994999989</v>
      </c>
      <c r="E54" s="157">
        <v>489985.13925000007</v>
      </c>
      <c r="F54" s="157">
        <v>873486.15408333333</v>
      </c>
      <c r="G54" s="157">
        <v>16255.100116666667</v>
      </c>
      <c r="H54" s="157">
        <v>82.485516666666683</v>
      </c>
      <c r="I54" s="157">
        <v>5709.5547500000021</v>
      </c>
      <c r="J54" s="157"/>
      <c r="K54" s="157">
        <v>280.84601666666669</v>
      </c>
      <c r="L54" s="157">
        <v>25364.454200000004</v>
      </c>
      <c r="M54" s="157">
        <v>1275.8059666666663</v>
      </c>
      <c r="N54" s="157"/>
      <c r="O54" s="157"/>
      <c r="P54" s="157">
        <v>197732.34883333335</v>
      </c>
      <c r="Q54" s="314">
        <f t="shared" si="3"/>
        <v>2349518.4286833331</v>
      </c>
      <c r="R54" s="161"/>
    </row>
    <row r="55" spans="2:18" x14ac:dyDescent="0.2">
      <c r="B55" s="302">
        <v>2017</v>
      </c>
      <c r="C55" s="307" t="s">
        <v>2</v>
      </c>
      <c r="D55" s="152">
        <v>716068.59401666676</v>
      </c>
      <c r="E55" s="153">
        <v>477876.35419999994</v>
      </c>
      <c r="F55" s="153">
        <v>849887.87780000013</v>
      </c>
      <c r="G55" s="153">
        <v>14985.541050000002</v>
      </c>
      <c r="H55" s="153">
        <v>72.852949999999993</v>
      </c>
      <c r="I55" s="153">
        <v>5568.1585333333323</v>
      </c>
      <c r="J55" s="153"/>
      <c r="K55" s="153">
        <v>259.76619999999997</v>
      </c>
      <c r="L55" s="153">
        <v>25055.636150000002</v>
      </c>
      <c r="M55" s="153">
        <v>1227.4029666666665</v>
      </c>
      <c r="N55" s="153"/>
      <c r="O55" s="153"/>
      <c r="P55" s="153">
        <v>200215.94926666666</v>
      </c>
      <c r="Q55" s="315">
        <f t="shared" si="3"/>
        <v>2291218.1331333336</v>
      </c>
      <c r="R55" s="161"/>
    </row>
    <row r="56" spans="2:18" x14ac:dyDescent="0.2">
      <c r="B56" s="304"/>
      <c r="C56" s="308" t="s">
        <v>3</v>
      </c>
      <c r="D56" s="154">
        <v>621895.74553333339</v>
      </c>
      <c r="E56" s="155">
        <v>421680.4788833335</v>
      </c>
      <c r="F56" s="155">
        <v>731409.46978333336</v>
      </c>
      <c r="G56" s="155">
        <v>13018.354166666668</v>
      </c>
      <c r="H56" s="155">
        <v>46.083483333333326</v>
      </c>
      <c r="I56" s="155">
        <v>4847.6262999999999</v>
      </c>
      <c r="J56" s="155"/>
      <c r="K56" s="155">
        <v>235.48493333333334</v>
      </c>
      <c r="L56" s="155">
        <v>22122.664483333327</v>
      </c>
      <c r="M56" s="155">
        <v>1118.2039000000002</v>
      </c>
      <c r="N56" s="155"/>
      <c r="O56" s="155"/>
      <c r="P56" s="155">
        <v>181650.36856666664</v>
      </c>
      <c r="Q56" s="313">
        <f t="shared" si="3"/>
        <v>1998024.4800333334</v>
      </c>
      <c r="R56" s="161"/>
    </row>
    <row r="57" spans="2:18" x14ac:dyDescent="0.2">
      <c r="B57" s="304"/>
      <c r="C57" s="308" t="s">
        <v>4</v>
      </c>
      <c r="D57" s="154">
        <v>740722.10331666644</v>
      </c>
      <c r="E57" s="155">
        <v>501345.12663333328</v>
      </c>
      <c r="F57" s="155">
        <v>871626.49109999952</v>
      </c>
      <c r="G57" s="155">
        <v>14879.569216666665</v>
      </c>
      <c r="H57" s="155">
        <v>53.408049999999989</v>
      </c>
      <c r="I57" s="155">
        <v>5537.558383333333</v>
      </c>
      <c r="J57" s="155"/>
      <c r="K57" s="155">
        <v>288.30779999999999</v>
      </c>
      <c r="L57" s="155">
        <v>26734.926799999994</v>
      </c>
      <c r="M57" s="155">
        <v>1330.9569333333334</v>
      </c>
      <c r="N57" s="155"/>
      <c r="O57" s="155"/>
      <c r="P57" s="155">
        <v>222187.25911666668</v>
      </c>
      <c r="Q57" s="313">
        <f t="shared" si="3"/>
        <v>2384705.7073499998</v>
      </c>
      <c r="R57" s="161"/>
    </row>
    <row r="58" spans="2:18" x14ac:dyDescent="0.2">
      <c r="B58" s="306"/>
      <c r="C58" s="308" t="s">
        <v>5</v>
      </c>
      <c r="D58" s="154">
        <v>671289.94331666653</v>
      </c>
      <c r="E58" s="155">
        <v>466614.38479999983</v>
      </c>
      <c r="F58" s="155">
        <v>788165.24061666662</v>
      </c>
      <c r="G58" s="155">
        <v>13534.529549999997</v>
      </c>
      <c r="H58" s="155">
        <v>51.357099999999996</v>
      </c>
      <c r="I58" s="155">
        <v>5447.7693666666682</v>
      </c>
      <c r="J58" s="155"/>
      <c r="K58" s="155">
        <v>296.77236666666664</v>
      </c>
      <c r="L58" s="155">
        <v>24881.462849999996</v>
      </c>
      <c r="M58" s="155">
        <v>1231.1973166666669</v>
      </c>
      <c r="N58" s="155"/>
      <c r="O58" s="155"/>
      <c r="P58" s="155">
        <v>207408.73866666664</v>
      </c>
      <c r="Q58" s="313">
        <f t="shared" ref="Q58:Q69" si="4">SUM(D58:P58)</f>
        <v>2178921.3959499993</v>
      </c>
      <c r="R58" s="161"/>
    </row>
    <row r="59" spans="2:18" x14ac:dyDescent="0.2">
      <c r="B59" s="304"/>
      <c r="C59" s="308" t="s">
        <v>6</v>
      </c>
      <c r="D59" s="154">
        <v>721251.3175666664</v>
      </c>
      <c r="E59" s="155">
        <v>508788.51241666672</v>
      </c>
      <c r="F59" s="155">
        <v>849401.1315666663</v>
      </c>
      <c r="G59" s="155">
        <v>14216.778266666668</v>
      </c>
      <c r="H59" s="155">
        <v>58.04795</v>
      </c>
      <c r="I59" s="155">
        <v>5677.0814833333325</v>
      </c>
      <c r="J59" s="155"/>
      <c r="K59" s="155">
        <v>305.96128333333337</v>
      </c>
      <c r="L59" s="155">
        <v>27703.394499999995</v>
      </c>
      <c r="M59" s="155">
        <v>1381.3947666666668</v>
      </c>
      <c r="N59" s="155"/>
      <c r="O59" s="155"/>
      <c r="P59" s="155">
        <v>231247.20031666663</v>
      </c>
      <c r="Q59" s="313">
        <f t="shared" si="4"/>
        <v>2360030.8201166657</v>
      </c>
      <c r="R59" s="161"/>
    </row>
    <row r="60" spans="2:18" x14ac:dyDescent="0.2">
      <c r="B60" s="304"/>
      <c r="C60" s="308" t="s">
        <v>7</v>
      </c>
      <c r="D60" s="154">
        <v>688131.31449999998</v>
      </c>
      <c r="E60" s="155">
        <v>483721.65956666664</v>
      </c>
      <c r="F60" s="155">
        <v>806101.83971666649</v>
      </c>
      <c r="G60" s="155">
        <v>12995.962100000001</v>
      </c>
      <c r="H60" s="155">
        <v>57.048399999999987</v>
      </c>
      <c r="I60" s="155">
        <v>5287.5336166666666</v>
      </c>
      <c r="J60" s="155"/>
      <c r="K60" s="155">
        <v>294.10461666666674</v>
      </c>
      <c r="L60" s="155">
        <v>27176.032500000001</v>
      </c>
      <c r="M60" s="155">
        <v>1386.2772666666665</v>
      </c>
      <c r="N60" s="155"/>
      <c r="O60" s="155"/>
      <c r="P60" s="155">
        <v>229511.98983333335</v>
      </c>
      <c r="Q60" s="313">
        <f t="shared" si="4"/>
        <v>2254663.7621166664</v>
      </c>
      <c r="R60" s="161"/>
    </row>
    <row r="61" spans="2:18" x14ac:dyDescent="0.2">
      <c r="B61" s="306"/>
      <c r="C61" s="308" t="s">
        <v>8</v>
      </c>
      <c r="D61" s="154">
        <v>701969.75210000016</v>
      </c>
      <c r="E61" s="155">
        <v>498879.14271666668</v>
      </c>
      <c r="F61" s="155">
        <v>815365.39439999999</v>
      </c>
      <c r="G61" s="155">
        <v>12845.024200000005</v>
      </c>
      <c r="H61" s="155">
        <v>53.668116666666656</v>
      </c>
      <c r="I61" s="155">
        <v>5146.7479333333322</v>
      </c>
      <c r="J61" s="155"/>
      <c r="K61" s="155">
        <v>263.00501666666668</v>
      </c>
      <c r="L61" s="155">
        <v>28427.208299999998</v>
      </c>
      <c r="M61" s="155">
        <v>1424.0628833333337</v>
      </c>
      <c r="N61" s="155"/>
      <c r="O61" s="155"/>
      <c r="P61" s="155">
        <v>242285.01801666664</v>
      </c>
      <c r="Q61" s="313">
        <f t="shared" si="4"/>
        <v>2306659.0236833338</v>
      </c>
      <c r="R61" s="161"/>
    </row>
    <row r="62" spans="2:18" x14ac:dyDescent="0.2">
      <c r="B62" s="304"/>
      <c r="C62" s="308" t="s">
        <v>9</v>
      </c>
      <c r="D62" s="154">
        <v>731495.07496666664</v>
      </c>
      <c r="E62" s="155">
        <v>535733.89893333323</v>
      </c>
      <c r="F62" s="155">
        <v>849482.18511666672</v>
      </c>
      <c r="G62" s="155">
        <v>12588.390083333334</v>
      </c>
      <c r="H62" s="155">
        <v>55.995083333333334</v>
      </c>
      <c r="I62" s="155">
        <v>4643.040116666667</v>
      </c>
      <c r="J62" s="155"/>
      <c r="K62" s="155">
        <v>263.08389999999997</v>
      </c>
      <c r="L62" s="155">
        <v>28535.081416666664</v>
      </c>
      <c r="M62" s="155">
        <v>1531.0893999999998</v>
      </c>
      <c r="N62" s="155"/>
      <c r="O62" s="155"/>
      <c r="P62" s="155">
        <v>258486.41833333333</v>
      </c>
      <c r="Q62" s="313">
        <f t="shared" si="4"/>
        <v>2422814.2573500001</v>
      </c>
      <c r="R62" s="161"/>
    </row>
    <row r="63" spans="2:18" x14ac:dyDescent="0.2">
      <c r="B63" s="304"/>
      <c r="C63" s="308" t="s">
        <v>10</v>
      </c>
      <c r="D63" s="154">
        <v>680764.49024999968</v>
      </c>
      <c r="E63" s="155">
        <v>512257.23501666676</v>
      </c>
      <c r="F63" s="155">
        <v>788847.0140166668</v>
      </c>
      <c r="G63" s="155">
        <v>11771.169566666667</v>
      </c>
      <c r="H63" s="155">
        <v>55.646516666666649</v>
      </c>
      <c r="I63" s="155">
        <v>4045.2626833333334</v>
      </c>
      <c r="J63" s="155"/>
      <c r="K63" s="155">
        <v>243.67968333333334</v>
      </c>
      <c r="L63" s="155">
        <v>25790.415716666666</v>
      </c>
      <c r="M63" s="155">
        <v>1399.1151999999995</v>
      </c>
      <c r="N63" s="155"/>
      <c r="O63" s="155"/>
      <c r="P63" s="155">
        <v>255314.37641666658</v>
      </c>
      <c r="Q63" s="313">
        <f t="shared" si="4"/>
        <v>2280488.4050666662</v>
      </c>
      <c r="R63" s="161"/>
    </row>
    <row r="64" spans="2:18" x14ac:dyDescent="0.2">
      <c r="B64" s="306"/>
      <c r="C64" s="308" t="s">
        <v>11</v>
      </c>
      <c r="D64" s="154">
        <v>720577.54468333325</v>
      </c>
      <c r="E64" s="155">
        <v>534220.78646666673</v>
      </c>
      <c r="F64" s="155">
        <v>840898.61046666664</v>
      </c>
      <c r="G64" s="155">
        <v>11167.837083333332</v>
      </c>
      <c r="H64" s="155">
        <v>55.149983333333338</v>
      </c>
      <c r="I64" s="155">
        <v>4290.1618499999986</v>
      </c>
      <c r="J64" s="155"/>
      <c r="K64" s="155">
        <v>181.23603333333332</v>
      </c>
      <c r="L64" s="155">
        <v>27575.282450000002</v>
      </c>
      <c r="M64" s="155">
        <v>1471.2563833333334</v>
      </c>
      <c r="N64" s="155"/>
      <c r="O64" s="155"/>
      <c r="P64" s="155">
        <v>270675.1999500001</v>
      </c>
      <c r="Q64" s="313">
        <f t="shared" si="4"/>
        <v>2411113.0653499998</v>
      </c>
      <c r="R64" s="161"/>
    </row>
    <row r="65" spans="2:18" x14ac:dyDescent="0.2">
      <c r="B65" s="304"/>
      <c r="C65" s="308" t="s">
        <v>12</v>
      </c>
      <c r="D65" s="154">
        <v>741521.39983333345</v>
      </c>
      <c r="E65" s="155">
        <v>538436.62569999998</v>
      </c>
      <c r="F65" s="155">
        <v>859921.28956666705</v>
      </c>
      <c r="G65" s="155">
        <v>13320.563616666666</v>
      </c>
      <c r="H65" s="155">
        <v>54.47561666666666</v>
      </c>
      <c r="I65" s="155">
        <v>3936.3080166666673</v>
      </c>
      <c r="J65" s="155"/>
      <c r="K65" s="155">
        <v>180.62460000000002</v>
      </c>
      <c r="L65" s="155">
        <v>30410.544266666675</v>
      </c>
      <c r="M65" s="155">
        <v>1527.5215333333335</v>
      </c>
      <c r="N65" s="155"/>
      <c r="O65" s="155"/>
      <c r="P65" s="155">
        <v>277995.59326666675</v>
      </c>
      <c r="Q65" s="313">
        <f t="shared" si="4"/>
        <v>2467304.9460166669</v>
      </c>
      <c r="R65" s="161"/>
    </row>
    <row r="66" spans="2:18" ht="13.5" thickBot="1" x14ac:dyDescent="0.25">
      <c r="B66" s="309"/>
      <c r="C66" s="310" t="s">
        <v>13</v>
      </c>
      <c r="D66" s="156">
        <v>742069.46431666694</v>
      </c>
      <c r="E66" s="157">
        <v>540820.87703333318</v>
      </c>
      <c r="F66" s="157">
        <v>865971.89448333322</v>
      </c>
      <c r="G66" s="157">
        <v>15505.7104</v>
      </c>
      <c r="H66" s="157">
        <v>46.903866666666659</v>
      </c>
      <c r="I66" s="157">
        <v>3805.5214666666657</v>
      </c>
      <c r="J66" s="157"/>
      <c r="K66" s="157">
        <v>176.92003333333329</v>
      </c>
      <c r="L66" s="157">
        <v>31124.197550000001</v>
      </c>
      <c r="M66" s="157">
        <v>1539.5200833333331</v>
      </c>
      <c r="N66" s="157"/>
      <c r="O66" s="157"/>
      <c r="P66" s="157">
        <v>289386.85258333338</v>
      </c>
      <c r="Q66" s="314">
        <f t="shared" si="4"/>
        <v>2490447.8618166675</v>
      </c>
      <c r="R66" s="161"/>
    </row>
    <row r="67" spans="2:18" x14ac:dyDescent="0.2">
      <c r="B67" s="302">
        <v>2018</v>
      </c>
      <c r="C67" s="307" t="s">
        <v>2</v>
      </c>
      <c r="D67" s="152">
        <v>738115.78216666635</v>
      </c>
      <c r="E67" s="153">
        <v>550817.66331666685</v>
      </c>
      <c r="F67" s="153">
        <v>869441.31098333339</v>
      </c>
      <c r="G67" s="153">
        <v>15685.959816666669</v>
      </c>
      <c r="H67" s="153">
        <v>42.969983333333332</v>
      </c>
      <c r="I67" s="153">
        <v>3217.5983999999999</v>
      </c>
      <c r="J67" s="153"/>
      <c r="K67" s="153">
        <v>252.18791666666664</v>
      </c>
      <c r="L67" s="153">
        <v>30515.685299999997</v>
      </c>
      <c r="M67" s="153">
        <v>1526.7635</v>
      </c>
      <c r="N67" s="153"/>
      <c r="O67" s="153"/>
      <c r="P67" s="153">
        <v>289388.07905</v>
      </c>
      <c r="Q67" s="315">
        <f t="shared" si="4"/>
        <v>2499004.0004333332</v>
      </c>
      <c r="R67" s="161"/>
    </row>
    <row r="68" spans="2:18" x14ac:dyDescent="0.2">
      <c r="B68" s="304"/>
      <c r="C68" s="308" t="s">
        <v>3</v>
      </c>
      <c r="D68" s="154">
        <v>648228.42116666667</v>
      </c>
      <c r="E68" s="155">
        <v>482216.5388499999</v>
      </c>
      <c r="F68" s="155">
        <v>771331.79303333338</v>
      </c>
      <c r="G68" s="155">
        <v>14730.385250000003</v>
      </c>
      <c r="H68" s="155">
        <v>36.078716666666672</v>
      </c>
      <c r="I68" s="155">
        <v>2503.4356499999999</v>
      </c>
      <c r="J68" s="155"/>
      <c r="K68" s="155">
        <v>219.54801666666668</v>
      </c>
      <c r="L68" s="155">
        <v>26839.522449999993</v>
      </c>
      <c r="M68" s="155">
        <v>1362.3331166666669</v>
      </c>
      <c r="N68" s="155"/>
      <c r="O68" s="155"/>
      <c r="P68" s="155">
        <v>262487.23699999996</v>
      </c>
      <c r="Q68" s="313">
        <f t="shared" si="4"/>
        <v>2209955.2932500001</v>
      </c>
      <c r="R68" s="161"/>
    </row>
    <row r="69" spans="2:18" x14ac:dyDescent="0.2">
      <c r="B69" s="304"/>
      <c r="C69" s="308" t="s">
        <v>4</v>
      </c>
      <c r="D69" s="154">
        <v>765040.47788333346</v>
      </c>
      <c r="E69" s="155">
        <v>557277.76906666672</v>
      </c>
      <c r="F69" s="155">
        <v>916678.57296666678</v>
      </c>
      <c r="G69" s="155">
        <v>16024.398066666663</v>
      </c>
      <c r="H69" s="155">
        <v>37.132016666666672</v>
      </c>
      <c r="I69" s="155">
        <v>2353.637033333333</v>
      </c>
      <c r="J69" s="155"/>
      <c r="K69" s="155">
        <v>250.46754999999999</v>
      </c>
      <c r="L69" s="155">
        <v>31905.199166666669</v>
      </c>
      <c r="M69" s="155">
        <v>1590.1065833333332</v>
      </c>
      <c r="N69" s="155"/>
      <c r="O69" s="155"/>
      <c r="P69" s="155">
        <v>314498.92566666676</v>
      </c>
      <c r="Q69" s="313">
        <f t="shared" si="4"/>
        <v>2605656.6860000002</v>
      </c>
      <c r="R69" s="161"/>
    </row>
    <row r="70" spans="2:18" x14ac:dyDescent="0.2">
      <c r="B70" s="306"/>
      <c r="C70" s="308" t="s">
        <v>5</v>
      </c>
      <c r="D70" s="154">
        <v>749010.30559999996</v>
      </c>
      <c r="E70" s="155">
        <v>529749.2879</v>
      </c>
      <c r="F70" s="155">
        <v>898637.71546666697</v>
      </c>
      <c r="G70" s="155">
        <v>14916.3431</v>
      </c>
      <c r="H70" s="155">
        <v>34.802783333333338</v>
      </c>
      <c r="I70" s="155">
        <v>843.59603333333337</v>
      </c>
      <c r="J70" s="155"/>
      <c r="K70" s="155">
        <v>65.283083333333337</v>
      </c>
      <c r="L70" s="155">
        <v>31210.214633333326</v>
      </c>
      <c r="M70" s="155">
        <v>1593.16085</v>
      </c>
      <c r="N70" s="155"/>
      <c r="O70" s="155"/>
      <c r="P70" s="155">
        <v>321599.68079999997</v>
      </c>
      <c r="Q70" s="313">
        <f t="shared" ref="Q70:Q74" si="5">SUM(D70:P70)</f>
        <v>2547660.3902500002</v>
      </c>
      <c r="R70" s="161"/>
    </row>
    <row r="71" spans="2:18" x14ac:dyDescent="0.2">
      <c r="B71" s="304"/>
      <c r="C71" s="308" t="s">
        <v>6</v>
      </c>
      <c r="D71" s="154">
        <v>768295.82168333326</v>
      </c>
      <c r="E71" s="155">
        <v>541710.71688333375</v>
      </c>
      <c r="F71" s="155">
        <v>926531.15011666669</v>
      </c>
      <c r="G71" s="155">
        <v>15124.509033333332</v>
      </c>
      <c r="H71" s="155">
        <v>33.159416666666665</v>
      </c>
      <c r="I71" s="155">
        <v>156.30203333333333</v>
      </c>
      <c r="J71" s="155"/>
      <c r="K71" s="155">
        <v>66.939166666666665</v>
      </c>
      <c r="L71" s="155">
        <v>32837.681000000011</v>
      </c>
      <c r="M71" s="155">
        <v>1538.4157833333338</v>
      </c>
      <c r="N71" s="155"/>
      <c r="O71" s="155"/>
      <c r="P71" s="155">
        <v>358855.20625000005</v>
      </c>
      <c r="Q71" s="313">
        <f t="shared" si="5"/>
        <v>2645149.9013666669</v>
      </c>
      <c r="R71" s="161"/>
    </row>
    <row r="72" spans="2:18" x14ac:dyDescent="0.2">
      <c r="B72" s="304"/>
      <c r="C72" s="308" t="s">
        <v>7</v>
      </c>
      <c r="D72" s="154">
        <v>747817.88148333353</v>
      </c>
      <c r="E72" s="155">
        <v>537948.48976666678</v>
      </c>
      <c r="F72" s="155">
        <v>915839.82466666633</v>
      </c>
      <c r="G72" s="155">
        <v>14622.481150000001</v>
      </c>
      <c r="H72" s="155">
        <v>33.159416666666665</v>
      </c>
      <c r="I72" s="155">
        <v>65.400299999999987</v>
      </c>
      <c r="J72" s="155"/>
      <c r="K72" s="155">
        <v>61.122000000000007</v>
      </c>
      <c r="L72" s="155">
        <v>32868.632949999999</v>
      </c>
      <c r="M72" s="155">
        <v>1462.2601000000002</v>
      </c>
      <c r="N72" s="155"/>
      <c r="O72" s="155"/>
      <c r="P72" s="155">
        <v>374351.78165000002</v>
      </c>
      <c r="Q72" s="313">
        <f t="shared" si="5"/>
        <v>2625071.033483333</v>
      </c>
      <c r="R72" s="161"/>
    </row>
    <row r="73" spans="2:18" x14ac:dyDescent="0.2">
      <c r="B73" s="304"/>
      <c r="C73" s="308" t="s">
        <v>8</v>
      </c>
      <c r="D73" s="154">
        <v>734917.50625000009</v>
      </c>
      <c r="E73" s="155">
        <v>541908.41096666665</v>
      </c>
      <c r="F73" s="155">
        <v>911168.85953333357</v>
      </c>
      <c r="G73" s="155">
        <v>14214.103633333338</v>
      </c>
      <c r="H73" s="155">
        <v>30.355850000000004</v>
      </c>
      <c r="I73" s="155">
        <v>65.400300000000001</v>
      </c>
      <c r="J73" s="155"/>
      <c r="K73" s="155">
        <v>196.82021666666677</v>
      </c>
      <c r="L73" s="155">
        <v>33276.940533333342</v>
      </c>
      <c r="M73" s="155">
        <v>1431.6122333333335</v>
      </c>
      <c r="N73" s="155"/>
      <c r="O73" s="155"/>
      <c r="P73" s="155">
        <v>394342.41153333336</v>
      </c>
      <c r="Q73" s="313">
        <f t="shared" si="5"/>
        <v>2631552.42105</v>
      </c>
      <c r="R73" s="161"/>
    </row>
    <row r="74" spans="2:18" x14ac:dyDescent="0.2">
      <c r="B74" s="304"/>
      <c r="C74" s="308" t="s">
        <v>9</v>
      </c>
      <c r="D74" s="154">
        <v>792266.75835000002</v>
      </c>
      <c r="E74" s="155">
        <v>562851.07456666662</v>
      </c>
      <c r="F74" s="155">
        <v>974004.11139999994</v>
      </c>
      <c r="G74" s="155">
        <v>15436.030866666666</v>
      </c>
      <c r="H74" s="155">
        <v>31.215766666666681</v>
      </c>
      <c r="I74" s="155">
        <v>46.272950000000009</v>
      </c>
      <c r="J74" s="155"/>
      <c r="K74" s="155">
        <v>245.18991666666662</v>
      </c>
      <c r="L74" s="155">
        <v>35475.138166666664</v>
      </c>
      <c r="M74" s="155">
        <v>1568.3815000000002</v>
      </c>
      <c r="N74" s="155"/>
      <c r="O74" s="155"/>
      <c r="P74" s="155">
        <v>441306.17300000001</v>
      </c>
      <c r="Q74" s="313">
        <f t="shared" si="5"/>
        <v>2823230.346483333</v>
      </c>
      <c r="R74" s="161"/>
    </row>
    <row r="75" spans="2:18" x14ac:dyDescent="0.2">
      <c r="B75" s="306"/>
      <c r="C75" s="308" t="s">
        <v>10</v>
      </c>
      <c r="D75" s="154">
        <v>709450.12070000009</v>
      </c>
      <c r="E75" s="155">
        <v>523528.05801666668</v>
      </c>
      <c r="F75" s="155">
        <v>898644.51026666677</v>
      </c>
      <c r="G75" s="155">
        <v>15607.575433333333</v>
      </c>
      <c r="H75" s="155">
        <v>26.053266666666662</v>
      </c>
      <c r="I75" s="155">
        <v>9.1058666666666657</v>
      </c>
      <c r="J75" s="155"/>
      <c r="K75" s="155">
        <v>205.9065166666667</v>
      </c>
      <c r="L75" s="155">
        <v>32421.127616666654</v>
      </c>
      <c r="M75" s="155">
        <v>1363.950166666667</v>
      </c>
      <c r="N75" s="155"/>
      <c r="O75" s="155"/>
      <c r="P75" s="155">
        <v>412551.53740000003</v>
      </c>
      <c r="Q75" s="313">
        <f t="shared" ref="Q75:Q81" si="6">SUM(D75:P75)</f>
        <v>2593807.9452500008</v>
      </c>
      <c r="R75" s="161"/>
    </row>
    <row r="76" spans="2:18" x14ac:dyDescent="0.2">
      <c r="B76" s="306"/>
      <c r="C76" s="308" t="s">
        <v>11</v>
      </c>
      <c r="D76" s="154">
        <v>807900.78265000007</v>
      </c>
      <c r="E76" s="155">
        <v>571902.38649999991</v>
      </c>
      <c r="F76" s="155">
        <v>1034835.7071999996</v>
      </c>
      <c r="G76" s="155">
        <v>18314.819099999993</v>
      </c>
      <c r="H76" s="155">
        <v>30.023083333333332</v>
      </c>
      <c r="I76" s="155"/>
      <c r="J76" s="155"/>
      <c r="K76" s="155">
        <v>224.4264666666667</v>
      </c>
      <c r="L76" s="155">
        <v>36480.892683333324</v>
      </c>
      <c r="M76" s="155">
        <v>1594.3364666666669</v>
      </c>
      <c r="N76" s="155"/>
      <c r="O76" s="155"/>
      <c r="P76" s="155">
        <v>440742.83336666663</v>
      </c>
      <c r="Q76" s="313">
        <f t="shared" si="6"/>
        <v>2912026.207516666</v>
      </c>
      <c r="R76" s="161"/>
    </row>
    <row r="77" spans="2:18" x14ac:dyDescent="0.2">
      <c r="B77" s="304"/>
      <c r="C77" s="308" t="s">
        <v>12</v>
      </c>
      <c r="D77" s="154">
        <v>774654.4075833332</v>
      </c>
      <c r="E77" s="155">
        <v>552932.54599999997</v>
      </c>
      <c r="F77" s="155">
        <v>995246.73291666654</v>
      </c>
      <c r="G77" s="155">
        <v>18558.922283333333</v>
      </c>
      <c r="H77" s="155">
        <v>25.145550000000007</v>
      </c>
      <c r="I77" s="155"/>
      <c r="J77" s="155"/>
      <c r="K77" s="155">
        <v>204.92939999999999</v>
      </c>
      <c r="L77" s="155">
        <v>35862.12481666667</v>
      </c>
      <c r="M77" s="155">
        <v>1553.6622666666667</v>
      </c>
      <c r="N77" s="155"/>
      <c r="O77" s="155"/>
      <c r="P77" s="155">
        <v>438663.20780000009</v>
      </c>
      <c r="Q77" s="313">
        <f t="shared" si="6"/>
        <v>2817701.6786166662</v>
      </c>
      <c r="R77" s="161"/>
    </row>
    <row r="78" spans="2:18" ht="13.5" thickBot="1" x14ac:dyDescent="0.25">
      <c r="B78" s="309"/>
      <c r="C78" s="310" t="s">
        <v>13</v>
      </c>
      <c r="D78" s="156">
        <v>783484.15574999992</v>
      </c>
      <c r="E78" s="157">
        <v>560172.92386666662</v>
      </c>
      <c r="F78" s="157">
        <v>1012407.9435333335</v>
      </c>
      <c r="G78" s="157">
        <v>19700.010699999999</v>
      </c>
      <c r="H78" s="157">
        <v>25.423616666666661</v>
      </c>
      <c r="I78" s="157"/>
      <c r="J78" s="157"/>
      <c r="K78" s="157">
        <v>228.47189999999998</v>
      </c>
      <c r="L78" s="157">
        <v>38063.155883333333</v>
      </c>
      <c r="M78" s="157">
        <v>1520.9362666666668</v>
      </c>
      <c r="N78" s="157"/>
      <c r="O78" s="157"/>
      <c r="P78" s="157">
        <v>466655.91851666663</v>
      </c>
      <c r="Q78" s="314">
        <f t="shared" si="6"/>
        <v>2882258.9400333329</v>
      </c>
      <c r="R78" s="161"/>
    </row>
    <row r="79" spans="2:18" x14ac:dyDescent="0.2">
      <c r="B79" s="302">
        <v>2019</v>
      </c>
      <c r="C79" s="307" t="s">
        <v>2</v>
      </c>
      <c r="D79" s="152">
        <v>776588.77205000003</v>
      </c>
      <c r="E79" s="153">
        <v>528669.75891666661</v>
      </c>
      <c r="F79" s="153">
        <v>1014968.2338500001</v>
      </c>
      <c r="G79" s="153">
        <v>19713.679499999998</v>
      </c>
      <c r="H79" s="153">
        <v>23.451616666666663</v>
      </c>
      <c r="I79" s="153"/>
      <c r="J79" s="153"/>
      <c r="K79" s="153">
        <v>223.16323333333332</v>
      </c>
      <c r="L79" s="153">
        <v>38376.325516666671</v>
      </c>
      <c r="M79" s="153">
        <v>1478.0580499999996</v>
      </c>
      <c r="N79" s="153"/>
      <c r="O79" s="153"/>
      <c r="P79" s="153">
        <v>505986.3507999999</v>
      </c>
      <c r="Q79" s="315">
        <f t="shared" si="6"/>
        <v>2886027.7935333336</v>
      </c>
      <c r="R79" s="161"/>
    </row>
    <row r="80" spans="2:18" x14ac:dyDescent="0.2">
      <c r="B80" s="304"/>
      <c r="C80" s="308" t="s">
        <v>3</v>
      </c>
      <c r="D80" s="154">
        <v>667317.43608333322</v>
      </c>
      <c r="E80" s="155">
        <v>461759.40398333326</v>
      </c>
      <c r="F80" s="155">
        <v>880849.10343333369</v>
      </c>
      <c r="G80" s="155">
        <v>17407.838716666665</v>
      </c>
      <c r="H80" s="155">
        <v>36.411500000000004</v>
      </c>
      <c r="I80" s="155"/>
      <c r="J80" s="155"/>
      <c r="K80" s="155">
        <v>184.29304999999999</v>
      </c>
      <c r="L80" s="155">
        <v>34330.638699999996</v>
      </c>
      <c r="M80" s="155">
        <v>1201.244083333333</v>
      </c>
      <c r="N80" s="155"/>
      <c r="O80" s="155"/>
      <c r="P80" s="155">
        <v>451957.2742333333</v>
      </c>
      <c r="Q80" s="313">
        <f t="shared" si="6"/>
        <v>2515043.6437833332</v>
      </c>
      <c r="R80" s="161"/>
    </row>
    <row r="81" spans="2:18" x14ac:dyDescent="0.2">
      <c r="B81" s="304"/>
      <c r="C81" s="308" t="s">
        <v>4</v>
      </c>
      <c r="D81" s="154">
        <v>789581.69298333349</v>
      </c>
      <c r="E81" s="155">
        <v>538061.74471666664</v>
      </c>
      <c r="F81" s="155">
        <v>1044256.1791499995</v>
      </c>
      <c r="G81" s="155">
        <v>20499.67566666667</v>
      </c>
      <c r="H81" s="155">
        <v>21.470800000000001</v>
      </c>
      <c r="I81" s="155"/>
      <c r="J81" s="155"/>
      <c r="K81" s="155">
        <v>224.45770000000002</v>
      </c>
      <c r="L81" s="155">
        <v>40957.906116666672</v>
      </c>
      <c r="M81" s="155">
        <v>1428.6811666666665</v>
      </c>
      <c r="N81" s="155"/>
      <c r="O81" s="155"/>
      <c r="P81" s="155">
        <v>537065.04500000004</v>
      </c>
      <c r="Q81" s="313">
        <f t="shared" si="6"/>
        <v>2972096.8532999996</v>
      </c>
      <c r="R81" s="161"/>
    </row>
    <row r="82" spans="2:18" x14ac:dyDescent="0.2">
      <c r="B82" s="306"/>
      <c r="C82" s="308" t="s">
        <v>5</v>
      </c>
      <c r="D82" s="154">
        <v>749378.37731666653</v>
      </c>
      <c r="E82" s="155">
        <v>518096.37034999998</v>
      </c>
      <c r="F82" s="155">
        <v>1012063.9676333332</v>
      </c>
      <c r="G82" s="155">
        <v>19918.714250000001</v>
      </c>
      <c r="H82" s="155">
        <v>19.028150000000004</v>
      </c>
      <c r="I82" s="155"/>
      <c r="J82" s="155"/>
      <c r="K82" s="155">
        <v>144.32339999999996</v>
      </c>
      <c r="L82" s="155">
        <v>40002.634299999998</v>
      </c>
      <c r="M82" s="155">
        <v>1361.9046000000005</v>
      </c>
      <c r="N82" s="155"/>
      <c r="O82" s="155"/>
      <c r="P82" s="155">
        <v>516311.74596666667</v>
      </c>
      <c r="Q82" s="313">
        <f t="shared" ref="Q82:Q93" si="7">SUM(D82:P82)</f>
        <v>2857297.0659666671</v>
      </c>
      <c r="R82" s="161"/>
    </row>
    <row r="83" spans="2:18" x14ac:dyDescent="0.2">
      <c r="B83" s="304"/>
      <c r="C83" s="308" t="s">
        <v>6</v>
      </c>
      <c r="D83" s="154">
        <v>760814.63394999993</v>
      </c>
      <c r="E83" s="155">
        <v>535640.90050000011</v>
      </c>
      <c r="F83" s="155">
        <v>1027404.7636833333</v>
      </c>
      <c r="G83" s="155">
        <v>20708.25278333333</v>
      </c>
      <c r="H83" s="155">
        <v>16.820916666666669</v>
      </c>
      <c r="I83" s="155"/>
      <c r="J83" s="155"/>
      <c r="K83" s="155">
        <v>187.29699999999997</v>
      </c>
      <c r="L83" s="155">
        <v>41836.102616666663</v>
      </c>
      <c r="M83" s="155">
        <v>1303.7749666666662</v>
      </c>
      <c r="N83" s="155"/>
      <c r="O83" s="155"/>
      <c r="P83" s="155">
        <v>532698.57398333377</v>
      </c>
      <c r="Q83" s="313">
        <f t="shared" si="7"/>
        <v>2920611.1204000004</v>
      </c>
      <c r="R83" s="161"/>
    </row>
    <row r="84" spans="2:18" x14ac:dyDescent="0.2">
      <c r="B84" s="304"/>
      <c r="C84" s="308" t="s">
        <v>7</v>
      </c>
      <c r="D84" s="154">
        <v>721838.06131666666</v>
      </c>
      <c r="E84" s="155">
        <v>516539.26225000003</v>
      </c>
      <c r="F84" s="155">
        <v>982892.75403333316</v>
      </c>
      <c r="G84" s="155">
        <v>20037.572866666669</v>
      </c>
      <c r="H84" s="155">
        <v>16.341483333333333</v>
      </c>
      <c r="I84" s="155"/>
      <c r="J84" s="155"/>
      <c r="K84" s="155">
        <v>152.47788333333332</v>
      </c>
      <c r="L84" s="155">
        <v>39140.282516666666</v>
      </c>
      <c r="M84" s="155">
        <v>1219.2423166666665</v>
      </c>
      <c r="N84" s="155"/>
      <c r="O84" s="155"/>
      <c r="P84" s="155">
        <v>521071.03658333328</v>
      </c>
      <c r="Q84" s="313">
        <f t="shared" si="7"/>
        <v>2802907.0312499995</v>
      </c>
      <c r="R84" s="161"/>
    </row>
    <row r="85" spans="2:18" x14ac:dyDescent="0.2">
      <c r="B85" s="306"/>
      <c r="C85" s="308" t="s">
        <v>8</v>
      </c>
      <c r="D85" s="154">
        <v>738892.65303333325</v>
      </c>
      <c r="E85" s="155">
        <v>561617.35344999994</v>
      </c>
      <c r="F85" s="155">
        <v>1015356.4660833331</v>
      </c>
      <c r="G85" s="155">
        <v>20870.955933333331</v>
      </c>
      <c r="H85" s="155">
        <v>16.336083333333335</v>
      </c>
      <c r="I85" s="155"/>
      <c r="J85" s="155"/>
      <c r="K85" s="155">
        <v>167.67995000000005</v>
      </c>
      <c r="L85" s="155">
        <v>42917.451150000001</v>
      </c>
      <c r="M85" s="155">
        <v>1226.6900500000004</v>
      </c>
      <c r="N85" s="155"/>
      <c r="O85" s="155"/>
      <c r="P85" s="155">
        <v>549163.35166666645</v>
      </c>
      <c r="Q85" s="313">
        <f t="shared" si="7"/>
        <v>2930228.9373999992</v>
      </c>
      <c r="R85" s="161"/>
    </row>
    <row r="86" spans="2:18" x14ac:dyDescent="0.2">
      <c r="B86" s="304"/>
      <c r="C86" s="308" t="s">
        <v>9</v>
      </c>
      <c r="D86" s="154">
        <v>771972.53441666649</v>
      </c>
      <c r="E86" s="155">
        <v>579498.42848333332</v>
      </c>
      <c r="F86" s="155">
        <v>1071498.7196833333</v>
      </c>
      <c r="G86" s="155">
        <v>20974.649566666663</v>
      </c>
      <c r="H86" s="155">
        <v>13.996683333333328</v>
      </c>
      <c r="I86" s="155"/>
      <c r="J86" s="155"/>
      <c r="K86" s="155">
        <v>189.87960000000001</v>
      </c>
      <c r="L86" s="155">
        <v>44846.10668333331</v>
      </c>
      <c r="M86" s="155">
        <v>1244.4795999999999</v>
      </c>
      <c r="N86" s="155"/>
      <c r="O86" s="155"/>
      <c r="P86" s="155">
        <v>583872.48208333331</v>
      </c>
      <c r="Q86" s="313">
        <f t="shared" si="7"/>
        <v>3074111.2768000001</v>
      </c>
      <c r="R86" s="161"/>
    </row>
    <row r="87" spans="2:18" x14ac:dyDescent="0.2">
      <c r="B87" s="304"/>
      <c r="C87" s="308" t="s">
        <v>10</v>
      </c>
      <c r="D87" s="154">
        <v>697733.28656666656</v>
      </c>
      <c r="E87" s="155">
        <v>522936.99403333332</v>
      </c>
      <c r="F87" s="155">
        <v>963312.69274999981</v>
      </c>
      <c r="G87" s="155">
        <v>18833.17881666667</v>
      </c>
      <c r="H87" s="155">
        <v>12.225583333333331</v>
      </c>
      <c r="I87" s="155"/>
      <c r="J87" s="155"/>
      <c r="K87" s="155">
        <v>175.23216666666653</v>
      </c>
      <c r="L87" s="155">
        <v>42461.762900000002</v>
      </c>
      <c r="M87" s="155">
        <v>1068.8779666666665</v>
      </c>
      <c r="N87" s="155"/>
      <c r="O87" s="155"/>
      <c r="P87" s="155">
        <v>555293.50244999991</v>
      </c>
      <c r="Q87" s="313">
        <f t="shared" si="7"/>
        <v>2801827.7532333331</v>
      </c>
      <c r="R87" s="161"/>
    </row>
    <row r="88" spans="2:18" x14ac:dyDescent="0.2">
      <c r="B88" s="306"/>
      <c r="C88" s="308" t="s">
        <v>11</v>
      </c>
      <c r="D88" s="154">
        <v>803261.57526666694</v>
      </c>
      <c r="E88" s="155">
        <v>581991.77226666664</v>
      </c>
      <c r="F88" s="155">
        <v>1138664.520100001</v>
      </c>
      <c r="G88" s="155">
        <v>21048.818833333342</v>
      </c>
      <c r="H88" s="155">
        <v>15.836716666666661</v>
      </c>
      <c r="I88" s="155"/>
      <c r="J88" s="155"/>
      <c r="K88" s="155">
        <v>207.36118333333337</v>
      </c>
      <c r="L88" s="155">
        <v>52011.405766666656</v>
      </c>
      <c r="M88" s="155">
        <v>1207.4041833333338</v>
      </c>
      <c r="N88" s="155"/>
      <c r="O88" s="155"/>
      <c r="P88" s="155">
        <v>648125.65593333368</v>
      </c>
      <c r="Q88" s="313">
        <f t="shared" si="7"/>
        <v>3246534.3502500015</v>
      </c>
      <c r="R88" s="161"/>
    </row>
    <row r="89" spans="2:18" x14ac:dyDescent="0.2">
      <c r="B89" s="304"/>
      <c r="C89" s="308" t="s">
        <v>12</v>
      </c>
      <c r="D89" s="154">
        <v>729697.40418333327</v>
      </c>
      <c r="E89" s="155">
        <v>529028.00904999999</v>
      </c>
      <c r="F89" s="155">
        <v>1041836.5471000001</v>
      </c>
      <c r="G89" s="155">
        <v>18531.826050000003</v>
      </c>
      <c r="H89" s="155">
        <v>14.486333333333333</v>
      </c>
      <c r="I89" s="155"/>
      <c r="J89" s="155"/>
      <c r="K89" s="155">
        <v>180.38183333333333</v>
      </c>
      <c r="L89" s="155">
        <v>47591.65661666666</v>
      </c>
      <c r="M89" s="155">
        <v>1087.1535666666662</v>
      </c>
      <c r="N89" s="155"/>
      <c r="O89" s="155"/>
      <c r="P89" s="155">
        <v>595223.11811666668</v>
      </c>
      <c r="Q89" s="313">
        <f t="shared" si="7"/>
        <v>2963190.5828500004</v>
      </c>
      <c r="R89" s="161"/>
    </row>
    <row r="90" spans="2:18" ht="13.5" thickBot="1" x14ac:dyDescent="0.25">
      <c r="B90" s="309"/>
      <c r="C90" s="310" t="s">
        <v>13</v>
      </c>
      <c r="D90" s="156">
        <v>740595.03193333326</v>
      </c>
      <c r="E90" s="157">
        <v>450398.03863333323</v>
      </c>
      <c r="F90" s="157">
        <v>1074146.3949166657</v>
      </c>
      <c r="G90" s="157">
        <v>18962.649766666669</v>
      </c>
      <c r="H90" s="157">
        <v>14.947066666666663</v>
      </c>
      <c r="I90" s="157"/>
      <c r="J90" s="157"/>
      <c r="K90" s="157">
        <v>227.23066666666665</v>
      </c>
      <c r="L90" s="157">
        <v>49779.834766666667</v>
      </c>
      <c r="M90" s="157">
        <v>1054.9302499999999</v>
      </c>
      <c r="N90" s="157"/>
      <c r="O90" s="157"/>
      <c r="P90" s="157">
        <v>625265.37521666661</v>
      </c>
      <c r="Q90" s="314">
        <f t="shared" si="7"/>
        <v>2960444.4332166659</v>
      </c>
      <c r="R90" s="161"/>
    </row>
    <row r="91" spans="2:18" x14ac:dyDescent="0.2">
      <c r="B91" s="302">
        <v>2020</v>
      </c>
      <c r="C91" s="307" t="s">
        <v>2</v>
      </c>
      <c r="D91" s="152">
        <v>719682.40880000009</v>
      </c>
      <c r="E91" s="153">
        <v>538567.67941666662</v>
      </c>
      <c r="F91" s="153">
        <v>989470.76053333271</v>
      </c>
      <c r="G91" s="153">
        <v>17961.801083333339</v>
      </c>
      <c r="H91" s="153">
        <v>14.330849999999998</v>
      </c>
      <c r="I91" s="153"/>
      <c r="J91" s="153"/>
      <c r="K91" s="153">
        <v>280.30875000000003</v>
      </c>
      <c r="L91" s="153">
        <v>49580.842883333331</v>
      </c>
      <c r="M91" s="153">
        <v>1000.8139166666666</v>
      </c>
      <c r="N91" s="153"/>
      <c r="O91" s="153"/>
      <c r="P91" s="153">
        <v>614332.30759999994</v>
      </c>
      <c r="Q91" s="315">
        <f t="shared" si="7"/>
        <v>2930891.2538333326</v>
      </c>
      <c r="R91" s="161"/>
    </row>
    <row r="92" spans="2:18" x14ac:dyDescent="0.2">
      <c r="B92" s="304"/>
      <c r="C92" s="308" t="s">
        <v>3</v>
      </c>
      <c r="D92" s="154">
        <v>637199.44375000021</v>
      </c>
      <c r="E92" s="155">
        <v>487884.68486666656</v>
      </c>
      <c r="F92" s="155">
        <v>956324.28265000018</v>
      </c>
      <c r="G92" s="155">
        <v>15841.790566666665</v>
      </c>
      <c r="H92" s="155">
        <v>11.770499999999991</v>
      </c>
      <c r="I92" s="155"/>
      <c r="J92" s="155"/>
      <c r="K92" s="155">
        <v>277.95074999999997</v>
      </c>
      <c r="L92" s="155">
        <v>44778.544033333317</v>
      </c>
      <c r="M92" s="155">
        <v>834.56944999999996</v>
      </c>
      <c r="N92" s="155"/>
      <c r="O92" s="155"/>
      <c r="P92" s="155">
        <v>561819.26328333362</v>
      </c>
      <c r="Q92" s="313">
        <f t="shared" si="7"/>
        <v>2704972.2998500005</v>
      </c>
      <c r="R92" s="161"/>
    </row>
    <row r="93" spans="2:18" x14ac:dyDescent="0.2">
      <c r="B93" s="304"/>
      <c r="C93" s="308" t="s">
        <v>4</v>
      </c>
      <c r="D93" s="154">
        <v>830397.82048333331</v>
      </c>
      <c r="E93" s="155">
        <v>613271.23048333335</v>
      </c>
      <c r="F93" s="155">
        <v>1291739.6675833333</v>
      </c>
      <c r="G93" s="155">
        <v>18518.224083333327</v>
      </c>
      <c r="H93" s="155">
        <v>17.09023333333333</v>
      </c>
      <c r="I93" s="155"/>
      <c r="J93" s="155"/>
      <c r="K93" s="155">
        <v>346.66528333333332</v>
      </c>
      <c r="L93" s="155">
        <v>60431.164916666661</v>
      </c>
      <c r="M93" s="155">
        <v>1196.8701000000001</v>
      </c>
      <c r="N93" s="155"/>
      <c r="O93" s="155"/>
      <c r="P93" s="155">
        <v>729725.95766666671</v>
      </c>
      <c r="Q93" s="313">
        <f t="shared" si="7"/>
        <v>3545644.6908333334</v>
      </c>
      <c r="R93" s="161"/>
    </row>
    <row r="94" spans="2:18" x14ac:dyDescent="0.2">
      <c r="B94" s="306"/>
      <c r="C94" s="308" t="s">
        <v>5</v>
      </c>
      <c r="D94" s="154">
        <v>794409.21579999989</v>
      </c>
      <c r="E94" s="155">
        <v>590281.0983333335</v>
      </c>
      <c r="F94" s="155">
        <v>1271957.97575</v>
      </c>
      <c r="G94" s="155">
        <v>15303.121099999997</v>
      </c>
      <c r="H94" s="155">
        <v>18.887766666666671</v>
      </c>
      <c r="I94" s="155"/>
      <c r="J94" s="155"/>
      <c r="K94" s="155">
        <v>335.1282833333334</v>
      </c>
      <c r="L94" s="155">
        <v>58803.855816666663</v>
      </c>
      <c r="M94" s="155">
        <v>1234.9527666666663</v>
      </c>
      <c r="N94" s="155"/>
      <c r="O94" s="155"/>
      <c r="P94" s="155">
        <v>695604.53548333317</v>
      </c>
      <c r="Q94" s="313">
        <f t="shared" ref="Q94:Q105" si="8">SUM(D94:P94)</f>
        <v>3427948.7711</v>
      </c>
      <c r="R94" s="161"/>
    </row>
    <row r="95" spans="2:18" x14ac:dyDescent="0.2">
      <c r="B95" s="304"/>
      <c r="C95" s="308" t="s">
        <v>6</v>
      </c>
      <c r="D95" s="154">
        <v>855727.65555000002</v>
      </c>
      <c r="E95" s="155">
        <v>631353.23491666652</v>
      </c>
      <c r="F95" s="155">
        <v>1332215.6954333342</v>
      </c>
      <c r="G95" s="155">
        <v>16030.269299999996</v>
      </c>
      <c r="H95" s="155">
        <v>18.887766666666671</v>
      </c>
      <c r="I95" s="155"/>
      <c r="J95" s="155"/>
      <c r="K95" s="155">
        <v>389.66626666666673</v>
      </c>
      <c r="L95" s="155">
        <v>62907.045066666658</v>
      </c>
      <c r="M95" s="155">
        <v>1247.1964833333336</v>
      </c>
      <c r="N95" s="155"/>
      <c r="O95" s="155"/>
      <c r="P95" s="155">
        <v>746288.87144999974</v>
      </c>
      <c r="Q95" s="313">
        <f t="shared" si="8"/>
        <v>3646178.5222333334</v>
      </c>
      <c r="R95" s="161"/>
    </row>
    <row r="96" spans="2:18" x14ac:dyDescent="0.2">
      <c r="B96" s="304"/>
      <c r="C96" s="308" t="s">
        <v>7</v>
      </c>
      <c r="D96" s="154">
        <v>884486.40583333338</v>
      </c>
      <c r="E96" s="155">
        <v>647056.99186666671</v>
      </c>
      <c r="F96" s="155">
        <v>1381242.1722166678</v>
      </c>
      <c r="G96" s="155">
        <v>15565.045983333333</v>
      </c>
      <c r="H96" s="155">
        <v>21.006183333333333</v>
      </c>
      <c r="I96" s="155"/>
      <c r="J96" s="155"/>
      <c r="K96" s="155">
        <v>413.77806666666675</v>
      </c>
      <c r="L96" s="155">
        <v>64725.821266666644</v>
      </c>
      <c r="M96" s="155">
        <v>1262.2589833333336</v>
      </c>
      <c r="N96" s="155"/>
      <c r="O96" s="155"/>
      <c r="P96" s="155">
        <v>768927.72171666683</v>
      </c>
      <c r="Q96" s="313">
        <f t="shared" si="8"/>
        <v>3763701.2021166673</v>
      </c>
      <c r="R96" s="161"/>
    </row>
    <row r="97" spans="2:18" x14ac:dyDescent="0.2">
      <c r="B97" s="306"/>
      <c r="C97" s="308" t="s">
        <v>8</v>
      </c>
      <c r="D97" s="154">
        <v>910249.84941666643</v>
      </c>
      <c r="E97" s="155">
        <v>654130.41264999995</v>
      </c>
      <c r="F97" s="155">
        <v>1448738.7863499997</v>
      </c>
      <c r="G97" s="155">
        <v>15325.085733333337</v>
      </c>
      <c r="H97" s="155">
        <v>11.24985</v>
      </c>
      <c r="I97" s="155"/>
      <c r="J97" s="155"/>
      <c r="K97" s="155">
        <v>373.26740000000001</v>
      </c>
      <c r="L97" s="155">
        <v>64958.212449999999</v>
      </c>
      <c r="M97" s="155">
        <v>1279.6647666666668</v>
      </c>
      <c r="N97" s="155"/>
      <c r="O97" s="155"/>
      <c r="P97" s="155">
        <v>784021.67703333346</v>
      </c>
      <c r="Q97" s="313">
        <f t="shared" si="8"/>
        <v>3879088.205649999</v>
      </c>
      <c r="R97" s="161"/>
    </row>
    <row r="98" spans="2:18" x14ac:dyDescent="0.2">
      <c r="B98" s="304"/>
      <c r="C98" s="308" t="s">
        <v>9</v>
      </c>
      <c r="D98" s="154">
        <v>913803.67130000016</v>
      </c>
      <c r="E98" s="155">
        <v>646242.84095000022</v>
      </c>
      <c r="F98" s="155">
        <v>1468514.0671000001</v>
      </c>
      <c r="G98" s="155">
        <v>15459.015000000001</v>
      </c>
      <c r="H98" s="155">
        <v>12.599366666666668</v>
      </c>
      <c r="I98" s="155"/>
      <c r="J98" s="155"/>
      <c r="K98" s="155">
        <v>492.38736666666665</v>
      </c>
      <c r="L98" s="155">
        <v>63033.74926666668</v>
      </c>
      <c r="M98" s="155">
        <v>1224.601616666667</v>
      </c>
      <c r="N98" s="155"/>
      <c r="O98" s="155"/>
      <c r="P98" s="155">
        <v>785101.4751333337</v>
      </c>
      <c r="Q98" s="313">
        <f t="shared" si="8"/>
        <v>3893884.4071000009</v>
      </c>
      <c r="R98" s="161"/>
    </row>
    <row r="99" spans="2:18" x14ac:dyDescent="0.2">
      <c r="B99" s="304"/>
      <c r="C99" s="308" t="s">
        <v>10</v>
      </c>
      <c r="D99" s="154">
        <v>826380.99238333327</v>
      </c>
      <c r="E99" s="155">
        <v>599586.93108333321</v>
      </c>
      <c r="F99" s="155">
        <v>1365718.0598833333</v>
      </c>
      <c r="G99" s="155">
        <v>14804.255683333335</v>
      </c>
      <c r="H99" s="155">
        <v>10.629399999999999</v>
      </c>
      <c r="I99" s="155"/>
      <c r="J99" s="155"/>
      <c r="K99" s="155">
        <v>588.77443333333338</v>
      </c>
      <c r="L99" s="155">
        <v>57742.013499999994</v>
      </c>
      <c r="M99" s="155">
        <v>1146.0146166666664</v>
      </c>
      <c r="N99" s="155"/>
      <c r="O99" s="155"/>
      <c r="P99" s="155">
        <v>734019.58246666659</v>
      </c>
      <c r="Q99" s="313">
        <f t="shared" si="8"/>
        <v>3599997.2534499997</v>
      </c>
      <c r="R99" s="161"/>
    </row>
    <row r="100" spans="2:18" x14ac:dyDescent="0.2">
      <c r="B100" s="306"/>
      <c r="C100" s="308" t="s">
        <v>11</v>
      </c>
      <c r="D100" s="154">
        <v>915139.63698333304</v>
      </c>
      <c r="E100" s="155">
        <v>610206.07395000011</v>
      </c>
      <c r="F100" s="155">
        <v>1391186.6726833333</v>
      </c>
      <c r="G100" s="155">
        <v>15239.371583333332</v>
      </c>
      <c r="H100" s="155">
        <v>10.042833333333334</v>
      </c>
      <c r="I100" s="155"/>
      <c r="J100" s="155"/>
      <c r="K100" s="155">
        <v>594.1412833333336</v>
      </c>
      <c r="L100" s="155">
        <v>57400.919833333341</v>
      </c>
      <c r="M100" s="155">
        <v>1193.110266666667</v>
      </c>
      <c r="N100" s="155"/>
      <c r="O100" s="155">
        <v>242.81151666666668</v>
      </c>
      <c r="P100" s="155">
        <v>741696.10420000029</v>
      </c>
      <c r="Q100" s="313">
        <f t="shared" si="8"/>
        <v>3732908.8851333335</v>
      </c>
      <c r="R100" s="161"/>
    </row>
    <row r="101" spans="2:18" x14ac:dyDescent="0.2">
      <c r="B101" s="304"/>
      <c r="C101" s="308" t="s">
        <v>12</v>
      </c>
      <c r="D101" s="154">
        <v>835798.32683333312</v>
      </c>
      <c r="E101" s="155">
        <v>581657.58068333333</v>
      </c>
      <c r="F101" s="155">
        <v>1343485.6044333333</v>
      </c>
      <c r="G101" s="155">
        <v>14245.005650000003</v>
      </c>
      <c r="H101" s="155">
        <v>9.7301166666666674</v>
      </c>
      <c r="I101" s="155"/>
      <c r="J101" s="155"/>
      <c r="K101" s="155">
        <v>567.24141666666674</v>
      </c>
      <c r="L101" s="155">
        <v>54173.595866666663</v>
      </c>
      <c r="M101" s="155">
        <v>1121.3241166666669</v>
      </c>
      <c r="N101" s="155"/>
      <c r="O101" s="155">
        <v>398.86508333333342</v>
      </c>
      <c r="P101" s="155">
        <v>710140.57768333296</v>
      </c>
      <c r="Q101" s="313">
        <f t="shared" si="8"/>
        <v>3541597.8518833327</v>
      </c>
      <c r="R101" s="161"/>
    </row>
    <row r="102" spans="2:18" ht="13.5" thickBot="1" x14ac:dyDescent="0.25">
      <c r="B102" s="309"/>
      <c r="C102" s="310" t="s">
        <v>13</v>
      </c>
      <c r="D102" s="156">
        <v>870637.39171666652</v>
      </c>
      <c r="E102" s="157">
        <v>593943.81755000015</v>
      </c>
      <c r="F102" s="157">
        <v>1382804.1040833334</v>
      </c>
      <c r="G102" s="157">
        <v>14674.80628333333</v>
      </c>
      <c r="H102" s="157">
        <v>9.9458333333333329</v>
      </c>
      <c r="I102" s="157"/>
      <c r="J102" s="157"/>
      <c r="K102" s="157">
        <v>566.36895000000004</v>
      </c>
      <c r="L102" s="157">
        <v>55393.556416666681</v>
      </c>
      <c r="M102" s="157">
        <v>1061.4846999999997</v>
      </c>
      <c r="N102" s="157"/>
      <c r="O102" s="157">
        <v>674.09848333333332</v>
      </c>
      <c r="P102" s="157">
        <v>736007.87301666685</v>
      </c>
      <c r="Q102" s="314">
        <f t="shared" si="8"/>
        <v>3655773.4470333336</v>
      </c>
      <c r="R102" s="161"/>
    </row>
    <row r="103" spans="2:18" x14ac:dyDescent="0.2">
      <c r="B103" s="302">
        <v>2021</v>
      </c>
      <c r="C103" s="307" t="s">
        <v>2</v>
      </c>
      <c r="D103" s="152">
        <v>827705.46416666685</v>
      </c>
      <c r="E103" s="153">
        <v>585683.02313333354</v>
      </c>
      <c r="F103" s="153">
        <v>1326430.3709499999</v>
      </c>
      <c r="G103" s="153">
        <v>14144.485716666666</v>
      </c>
      <c r="H103" s="153">
        <v>9.9958500000000008</v>
      </c>
      <c r="I103" s="153"/>
      <c r="J103" s="153"/>
      <c r="K103" s="153">
        <v>536.78198333333341</v>
      </c>
      <c r="L103" s="153">
        <v>113126.92348333326</v>
      </c>
      <c r="M103" s="153">
        <v>1069.9073833333337</v>
      </c>
      <c r="N103" s="153"/>
      <c r="O103" s="153">
        <v>840.92571666666674</v>
      </c>
      <c r="P103" s="153">
        <v>710304.84356666659</v>
      </c>
      <c r="Q103" s="315">
        <f t="shared" si="8"/>
        <v>3579852.7219500002</v>
      </c>
      <c r="R103" s="161"/>
    </row>
    <row r="104" spans="2:18" x14ac:dyDescent="0.2">
      <c r="B104" s="304"/>
      <c r="C104" s="308" t="s">
        <v>3</v>
      </c>
      <c r="D104" s="154">
        <v>738253.14958333317</v>
      </c>
      <c r="E104" s="155">
        <v>524593.5057000001</v>
      </c>
      <c r="F104" s="155">
        <v>1219246.8268000006</v>
      </c>
      <c r="G104" s="155">
        <v>12559.354150000005</v>
      </c>
      <c r="H104" s="155">
        <v>9.8738333333333319</v>
      </c>
      <c r="I104" s="155"/>
      <c r="J104" s="155"/>
      <c r="K104" s="155">
        <v>505.88996666666668</v>
      </c>
      <c r="L104" s="155">
        <v>99506.607433333265</v>
      </c>
      <c r="M104" s="155">
        <v>900.17544999999973</v>
      </c>
      <c r="N104" s="155"/>
      <c r="O104" s="155">
        <v>944.46093333333329</v>
      </c>
      <c r="P104" s="155">
        <v>624092.69515000028</v>
      </c>
      <c r="Q104" s="313">
        <f t="shared" si="8"/>
        <v>3220612.5389999999</v>
      </c>
      <c r="R104" s="161"/>
    </row>
    <row r="105" spans="2:18" x14ac:dyDescent="0.2">
      <c r="B105" s="304"/>
      <c r="C105" s="308" t="s">
        <v>4</v>
      </c>
      <c r="D105" s="154">
        <v>911689.97254999995</v>
      </c>
      <c r="E105" s="155">
        <v>623209.64158333326</v>
      </c>
      <c r="F105" s="155">
        <v>1495289.2219999987</v>
      </c>
      <c r="G105" s="155">
        <v>14668.6211</v>
      </c>
      <c r="H105" s="155">
        <v>11.0497</v>
      </c>
      <c r="I105" s="155"/>
      <c r="J105" s="155"/>
      <c r="K105" s="155">
        <v>606.3851166666667</v>
      </c>
      <c r="L105" s="155">
        <v>120727.56631666666</v>
      </c>
      <c r="M105" s="155">
        <v>1076.4622833333333</v>
      </c>
      <c r="N105" s="155"/>
      <c r="O105" s="155">
        <v>1539.9644999999998</v>
      </c>
      <c r="P105" s="155">
        <v>746274.23336666683</v>
      </c>
      <c r="Q105" s="313">
        <f t="shared" si="8"/>
        <v>3915093.118516665</v>
      </c>
      <c r="R105" s="161"/>
    </row>
    <row r="106" spans="2:18" x14ac:dyDescent="0.2">
      <c r="B106" s="306"/>
      <c r="C106" s="308" t="s">
        <v>5</v>
      </c>
      <c r="D106" s="154">
        <v>880707.95004999987</v>
      </c>
      <c r="E106" s="155">
        <v>600186.26568333351</v>
      </c>
      <c r="F106" s="155">
        <v>1458505.6805166665</v>
      </c>
      <c r="G106" s="155">
        <v>13219.673066666666</v>
      </c>
      <c r="H106" s="155">
        <v>11.556433333333333</v>
      </c>
      <c r="I106" s="155"/>
      <c r="J106" s="155"/>
      <c r="K106" s="155">
        <v>548.3592666666666</v>
      </c>
      <c r="L106" s="155">
        <v>114001.85578333333</v>
      </c>
      <c r="M106" s="155">
        <v>965.31371666666644</v>
      </c>
      <c r="N106" s="155"/>
      <c r="O106" s="155">
        <v>1717.5209833333329</v>
      </c>
      <c r="P106" s="155">
        <v>707779.46178333333</v>
      </c>
      <c r="Q106" s="313">
        <f t="shared" ref="Q106:Q111" si="9">SUM(D106:P106)</f>
        <v>3777643.637283334</v>
      </c>
      <c r="R106" s="161"/>
    </row>
    <row r="107" spans="2:18" x14ac:dyDescent="0.2">
      <c r="B107" s="304"/>
      <c r="C107" s="308" t="s">
        <v>6</v>
      </c>
      <c r="D107" s="154">
        <v>879152.14943333319</v>
      </c>
      <c r="E107" s="155">
        <v>600005.96586666664</v>
      </c>
      <c r="F107" s="155">
        <v>1439871.0352833334</v>
      </c>
      <c r="G107" s="155">
        <v>13413.986283333339</v>
      </c>
      <c r="H107" s="155">
        <v>9.9873333333333303</v>
      </c>
      <c r="I107" s="155"/>
      <c r="J107" s="155"/>
      <c r="K107" s="155">
        <v>557.9851666666666</v>
      </c>
      <c r="L107" s="155">
        <v>110575.3167166667</v>
      </c>
      <c r="M107" s="155">
        <v>911.4579333333337</v>
      </c>
      <c r="N107" s="155"/>
      <c r="O107" s="155">
        <v>2053.3366333333333</v>
      </c>
      <c r="P107" s="155">
        <v>927476.95574999996</v>
      </c>
      <c r="Q107" s="313">
        <f t="shared" si="9"/>
        <v>3974028.1764000002</v>
      </c>
      <c r="R107" s="161"/>
    </row>
    <row r="108" spans="2:18" x14ac:dyDescent="0.2">
      <c r="B108" s="304"/>
      <c r="C108" s="308" t="s">
        <v>7</v>
      </c>
      <c r="D108" s="154">
        <v>841277.65826666658</v>
      </c>
      <c r="E108" s="155">
        <v>567314.45259999996</v>
      </c>
      <c r="F108" s="155">
        <v>1379965.3141333328</v>
      </c>
      <c r="G108" s="155">
        <v>12546.502966666665</v>
      </c>
      <c r="H108" s="155">
        <v>8.1604833333333335</v>
      </c>
      <c r="I108" s="155"/>
      <c r="J108" s="155"/>
      <c r="K108" s="155">
        <v>532.4802833333332</v>
      </c>
      <c r="L108" s="155">
        <v>103806.00336666663</v>
      </c>
      <c r="M108" s="155">
        <v>858.90201666666655</v>
      </c>
      <c r="N108" s="155"/>
      <c r="O108" s="155">
        <v>2294.7711999999997</v>
      </c>
      <c r="P108" s="155">
        <v>679084.17806666659</v>
      </c>
      <c r="Q108" s="313">
        <f t="shared" si="9"/>
        <v>3587688.4233833328</v>
      </c>
      <c r="R108" s="161"/>
    </row>
    <row r="109" spans="2:18" x14ac:dyDescent="0.2">
      <c r="B109" s="306"/>
      <c r="C109" s="308" t="s">
        <v>8</v>
      </c>
      <c r="D109" s="154">
        <v>850718.49871666648</v>
      </c>
      <c r="E109" s="155">
        <v>561953.37178333348</v>
      </c>
      <c r="F109" s="155">
        <v>1384401.4247666667</v>
      </c>
      <c r="G109" s="155">
        <v>12242.893716666667</v>
      </c>
      <c r="H109" s="155">
        <v>7.8019833333333306</v>
      </c>
      <c r="I109" s="155"/>
      <c r="J109" s="155"/>
      <c r="K109" s="155">
        <v>502.3148833333334</v>
      </c>
      <c r="L109" s="155">
        <v>101800.34836666666</v>
      </c>
      <c r="M109" s="155">
        <v>812.37013333333323</v>
      </c>
      <c r="N109" s="155"/>
      <c r="O109" s="155">
        <v>1717.5209833333333</v>
      </c>
      <c r="P109" s="155">
        <v>677199.87133333331</v>
      </c>
      <c r="Q109" s="313">
        <f t="shared" si="9"/>
        <v>3591356.416666666</v>
      </c>
      <c r="R109" s="161"/>
    </row>
    <row r="110" spans="2:18" x14ac:dyDescent="0.2">
      <c r="B110" s="304"/>
      <c r="C110" s="308" t="s">
        <v>9</v>
      </c>
      <c r="D110" s="154">
        <v>848907.9469499999</v>
      </c>
      <c r="E110" s="155">
        <v>561068.92838333326</v>
      </c>
      <c r="F110" s="155">
        <v>1406032.1774333331</v>
      </c>
      <c r="G110" s="155">
        <v>12187.612000000001</v>
      </c>
      <c r="H110" s="155"/>
      <c r="I110" s="155"/>
      <c r="J110" s="155"/>
      <c r="K110" s="155">
        <v>498.56616666666662</v>
      </c>
      <c r="L110" s="155">
        <v>93750.302133333345</v>
      </c>
      <c r="M110" s="155">
        <v>802.05701666666675</v>
      </c>
      <c r="N110" s="155"/>
      <c r="O110" s="155">
        <v>2053.3366333333333</v>
      </c>
      <c r="P110" s="155">
        <v>677630.140266667</v>
      </c>
      <c r="Q110" s="313">
        <f t="shared" si="9"/>
        <v>3602931.0669833338</v>
      </c>
      <c r="R110" s="161"/>
    </row>
    <row r="111" spans="2:18" ht="13.5" thickBot="1" x14ac:dyDescent="0.25">
      <c r="B111" s="309"/>
      <c r="C111" s="310" t="s">
        <v>10</v>
      </c>
      <c r="D111" s="156">
        <v>769769.87608333339</v>
      </c>
      <c r="E111" s="157">
        <v>516086.08299999987</v>
      </c>
      <c r="F111" s="157">
        <v>1310870.2558333334</v>
      </c>
      <c r="G111" s="157">
        <v>11025.190966666667</v>
      </c>
      <c r="H111" s="157"/>
      <c r="I111" s="157"/>
      <c r="J111" s="157"/>
      <c r="K111" s="157">
        <v>493.68739999999991</v>
      </c>
      <c r="L111" s="157">
        <v>91809.12401666661</v>
      </c>
      <c r="M111" s="157">
        <v>713.27458333333345</v>
      </c>
      <c r="N111" s="157"/>
      <c r="O111" s="157">
        <v>2294.7711999999997</v>
      </c>
      <c r="P111" s="157">
        <v>631077.74678333278</v>
      </c>
      <c r="Q111" s="314">
        <f t="shared" si="9"/>
        <v>3334140.009866666</v>
      </c>
      <c r="R111" s="161"/>
    </row>
    <row r="112" spans="2:18" ht="13.5" thickBot="1" x14ac:dyDescent="0.25"/>
    <row r="113" spans="2:17" ht="15.75" thickBot="1" x14ac:dyDescent="0.3">
      <c r="B113" s="243" t="s">
        <v>101</v>
      </c>
      <c r="C113" s="244"/>
      <c r="D113" s="265">
        <f>+SUM(D103:D111)/SUM(D91:D99)-1</f>
        <v>2.3852028391036395E-2</v>
      </c>
      <c r="E113" s="258">
        <f>+SUM(E103:E111)/SUM(E91:E99)-1</f>
        <v>-4.960341352928932E-2</v>
      </c>
      <c r="F113" s="258">
        <f>+SUM(F103:F111)/SUM(F91:F99)-1</f>
        <v>7.9497399908414756E-2</v>
      </c>
      <c r="G113" s="258">
        <f>+SUM(G103:G111)/SUM(G91:G99)-1</f>
        <v>-0.19888519652501968</v>
      </c>
      <c r="H113" s="258">
        <f>+SUM(H103:H111)/SUM(H91:H99)-1</f>
        <v>-0.4985367861572727</v>
      </c>
      <c r="I113" s="258"/>
      <c r="J113" s="258"/>
      <c r="K113" s="258">
        <f>+SUM(K103:K111)/SUM(K91:K99)-1</f>
        <v>0.36722429605393447</v>
      </c>
      <c r="L113" s="258">
        <f>+SUM(L103:L111)/SUM(L91:L99)-1</f>
        <v>0.80108888283063995</v>
      </c>
      <c r="M113" s="258">
        <f>+SUM(M103:M111)/SUM(M91:M99)-1</f>
        <v>-0.22221491476435684</v>
      </c>
      <c r="N113" s="258"/>
      <c r="O113" s="258"/>
      <c r="P113" s="258">
        <f>+SUM(P103:P111)/SUM(P91:P99)-1</f>
        <v>-6.0626522356421741E-3</v>
      </c>
      <c r="Q113" s="259">
        <f>+SUM(Q103:Q111)/SUM(Q91:Q99)-1</f>
        <v>3.7940490287176498E-2</v>
      </c>
    </row>
    <row r="114" spans="2:17" ht="15.75" thickBot="1" x14ac:dyDescent="0.3">
      <c r="B114" s="257" t="s">
        <v>102</v>
      </c>
      <c r="C114" s="244"/>
      <c r="D114" s="265">
        <f>SUM(D103:D111)/SUM($Q$103:$Q$111)</f>
        <v>0.23165768918594398</v>
      </c>
      <c r="E114" s="258">
        <f t="shared" ref="E114:H114" si="10">SUM(E103:E111)/SUM($Q$103:$Q$111)</f>
        <v>0.15775240579566879</v>
      </c>
      <c r="F114" s="258">
        <f t="shared" si="10"/>
        <v>0.381195113165055</v>
      </c>
      <c r="G114" s="258">
        <f t="shared" si="10"/>
        <v>3.5603562499336161E-3</v>
      </c>
      <c r="H114" s="261">
        <f t="shared" si="10"/>
        <v>2.1000181023630807E-6</v>
      </c>
      <c r="I114" s="258"/>
      <c r="J114" s="261"/>
      <c r="K114" s="260">
        <f t="shared" ref="K114:M114" si="11">SUM(K103:K111)/SUM($Q$103:$Q$111)</f>
        <v>1.4677590868600925E-4</v>
      </c>
      <c r="L114" s="260">
        <f t="shared" si="11"/>
        <v>2.9128501548339292E-2</v>
      </c>
      <c r="M114" s="260">
        <f t="shared" si="11"/>
        <v>2.4889771876944358E-4</v>
      </c>
      <c r="N114" s="258"/>
      <c r="O114" s="261">
        <f t="shared" ref="O114:Q114" si="12">SUM(O103:O111)/SUM($Q$103:$Q$111)</f>
        <v>4.7437143905137177E-4</v>
      </c>
      <c r="P114" s="260">
        <f t="shared" si="12"/>
        <v>0.19583378897045009</v>
      </c>
      <c r="Q114" s="259">
        <f t="shared" si="12"/>
        <v>1</v>
      </c>
    </row>
    <row r="115" spans="2:17" x14ac:dyDescent="0.2"/>
    <row r="116" spans="2:17" x14ac:dyDescent="0.2"/>
    <row r="117" spans="2:17" x14ac:dyDescent="0.2"/>
    <row r="118" spans="2:17" x14ac:dyDescent="0.2"/>
    <row r="119" spans="2:17" x14ac:dyDescent="0.2"/>
    <row r="120" spans="2:17" x14ac:dyDescent="0.2"/>
    <row r="121" spans="2:17" x14ac:dyDescent="0.2"/>
    <row r="122" spans="2:17" x14ac:dyDescent="0.2"/>
    <row r="123" spans="2:17" x14ac:dyDescent="0.2"/>
    <row r="124" spans="2:17" x14ac:dyDescent="0.2"/>
    <row r="125" spans="2:17" x14ac:dyDescent="0.2"/>
    <row r="126" spans="2:17" x14ac:dyDescent="0.2"/>
    <row r="127" spans="2:17" x14ac:dyDescent="0.2"/>
    <row r="128" spans="2:17" x14ac:dyDescent="0.2"/>
    <row r="129" x14ac:dyDescent="0.2"/>
    <row r="130" x14ac:dyDescent="0.2"/>
    <row r="131" x14ac:dyDescent="0.2"/>
    <row r="132" x14ac:dyDescent="0.2"/>
    <row r="133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</sheetData>
  <pageMargins left="0.7" right="0.7" top="0.75" bottom="0.75" header="0.3" footer="0.3"/>
  <ignoredErrors>
    <ignoredError sqref="D114:Q1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INDICE</vt:lpstr>
      <vt:lpstr>4.1. Total_Móvil</vt:lpstr>
      <vt:lpstr>4.1.1.Total_EMPR</vt:lpstr>
      <vt:lpstr>4.4. M LDI</vt:lpstr>
      <vt:lpstr>4.4.1.M LDI_EMPR</vt:lpstr>
      <vt:lpstr>4.5. M L</vt:lpstr>
      <vt:lpstr>4.5.1.M L_EMPR</vt:lpstr>
      <vt:lpstr>4.6. M M</vt:lpstr>
      <vt:lpstr>4.6.1.M M_EMPR</vt:lpstr>
      <vt:lpstr>4.7. SMS</vt:lpstr>
      <vt:lpstr>4.12. M-L_M-M_Seg</vt:lpstr>
      <vt:lpstr>4.13. M-L_M-M_Plan</vt:lpstr>
      <vt:lpstr>4.14. M-M_Intra</vt:lpstr>
      <vt:lpstr>'4.1.1.Total_EMPR'!Área_de_impresión</vt:lpstr>
      <vt:lpstr>'4.5.1.M L_EMPR'!Área_de_impresión</vt:lpstr>
      <vt:lpstr>'4.7. SMS'!Área_de_impresión</vt:lpstr>
      <vt:lpstr>INDICE!Área_de_impresión</vt:lpstr>
    </vt:vector>
  </TitlesOfParts>
  <Company>emg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ext-a</dc:creator>
  <cp:lastModifiedBy>Alejandro Vera Muñoz</cp:lastModifiedBy>
  <cp:lastPrinted>2007-04-26T21:33:09Z</cp:lastPrinted>
  <dcterms:created xsi:type="dcterms:W3CDTF">2006-10-16T16:51:24Z</dcterms:created>
  <dcterms:modified xsi:type="dcterms:W3CDTF">2021-11-23T20:56:09Z</dcterms:modified>
</cp:coreProperties>
</file>