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Tablas Madre\Agricultura\MODELOS\"/>
    </mc:Choice>
  </mc:AlternateContent>
  <xr:revisionPtr revIDLastSave="0" documentId="13_ncr:1_{745CE6F2-27B3-4977-A64D-D894DC4C3F1D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1" sheetId="20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BD!$A$1:$K$1</definedName>
    <definedName name="Categoria">#REF!</definedName>
    <definedName name="Comunas">#REF!</definedName>
    <definedName name="Cultivo">#REF!</definedName>
    <definedName name="DatosExternos_1" localSheetId="11" hidden="1">'Responsables'!$A$1:$C$14</definedName>
    <definedName name="DatosExternos_1" localSheetId="9" hidden="1">unidad_medida!$A$10:$E$79</definedName>
    <definedName name="DatosExternos_2" localSheetId="10" hidden="1">'Categoría'!$A$10:$M$3227</definedName>
    <definedName name="DatosExternos_2" localSheetId="8" hidden="1">Tipo_Gráfico!$A$1:$D$5</definedName>
    <definedName name="DatosExternos_3" localSheetId="7" hidden="1">Territorio!$B$10:$H$3105</definedName>
    <definedName name="DatosExternos_4" localSheetId="6" hidden="1">Temporalidad!$A$11:$G$1770</definedName>
    <definedName name="DatosExternos_5" localSheetId="5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10" r:id="rId13"/>
    <pivotCache cacheId="11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Z43" i="13" l="1"/>
  <c r="Z42" i="13"/>
  <c r="Z41" i="13"/>
  <c r="Z40" i="13"/>
  <c r="Z39" i="13"/>
  <c r="M43" i="13"/>
  <c r="N43" i="13"/>
  <c r="AI43" i="13" s="1"/>
  <c r="Q43" i="13"/>
  <c r="T43" i="13"/>
  <c r="U43" i="13"/>
  <c r="W43" i="13"/>
  <c r="Y43" i="13"/>
  <c r="AG43" i="13"/>
  <c r="AJ43" i="13"/>
  <c r="AK43" i="13"/>
  <c r="AP43" i="13"/>
  <c r="AQ43" i="13"/>
  <c r="L42" i="13"/>
  <c r="L41" i="13"/>
  <c r="L40" i="13"/>
  <c r="L39" i="13"/>
  <c r="M42" i="13"/>
  <c r="M41" i="13"/>
  <c r="T41" i="13" s="1"/>
  <c r="M40" i="13"/>
  <c r="T40" i="13" s="1"/>
  <c r="M39" i="13"/>
  <c r="T39" i="13" s="1"/>
  <c r="M38" i="13"/>
  <c r="M37" i="13"/>
  <c r="T37" i="13" s="1"/>
  <c r="Z37" i="13" s="1"/>
  <c r="M36" i="13"/>
  <c r="M35" i="13"/>
  <c r="M34" i="13"/>
  <c r="M33" i="13"/>
  <c r="M32" i="13"/>
  <c r="M31" i="13"/>
  <c r="M30" i="13"/>
  <c r="M29" i="13"/>
  <c r="T29" i="13" s="1"/>
  <c r="Z29" i="13" s="1"/>
  <c r="M28" i="13"/>
  <c r="T28" i="13" s="1"/>
  <c r="Z28" i="13" s="1"/>
  <c r="M27" i="13"/>
  <c r="M26" i="13"/>
  <c r="M25" i="13"/>
  <c r="M24" i="13"/>
  <c r="M23" i="13"/>
  <c r="M22" i="13"/>
  <c r="M21" i="13"/>
  <c r="M20" i="13"/>
  <c r="T20" i="13" s="1"/>
  <c r="Z20" i="13" s="1"/>
  <c r="M19" i="13"/>
  <c r="M18" i="13"/>
  <c r="M17" i="13"/>
  <c r="M16" i="13"/>
  <c r="T16" i="13" s="1"/>
  <c r="Z16" i="13" s="1"/>
  <c r="M15" i="13"/>
  <c r="M14" i="13"/>
  <c r="M13" i="13"/>
  <c r="M12" i="13"/>
  <c r="T12" i="13" s="1"/>
  <c r="Z12" i="13" s="1"/>
  <c r="M11" i="13"/>
  <c r="M10" i="13"/>
  <c r="M9" i="13"/>
  <c r="M8" i="13"/>
  <c r="T8" i="13" s="1"/>
  <c r="Z8" i="13" s="1"/>
  <c r="M7" i="13"/>
  <c r="M6" i="13"/>
  <c r="M5" i="13"/>
  <c r="T5" i="13" s="1"/>
  <c r="Z5" i="13" s="1"/>
  <c r="M4" i="13"/>
  <c r="A42" i="13"/>
  <c r="A43" i="13"/>
  <c r="A41" i="13"/>
  <c r="A40" i="13"/>
  <c r="A39" i="13"/>
  <c r="Z7" i="13"/>
  <c r="Z14" i="13"/>
  <c r="Z18" i="13"/>
  <c r="Z19" i="13"/>
  <c r="Z22" i="13"/>
  <c r="Z23" i="13"/>
  <c r="Z27" i="13"/>
  <c r="Z31" i="13"/>
  <c r="Z34" i="13"/>
  <c r="Z35" i="13"/>
  <c r="Z38" i="13"/>
  <c r="T36" i="13"/>
  <c r="Z36" i="13" s="1"/>
  <c r="T31" i="13"/>
  <c r="T34" i="13"/>
  <c r="T35" i="13"/>
  <c r="T30" i="13"/>
  <c r="Z30" i="13" s="1"/>
  <c r="T7" i="13"/>
  <c r="T15" i="13"/>
  <c r="Z15" i="13" s="1"/>
  <c r="T19" i="13"/>
  <c r="T24" i="13"/>
  <c r="Z24" i="13" s="1"/>
  <c r="T27" i="13"/>
  <c r="Q26" i="13"/>
  <c r="Q27" i="13"/>
  <c r="Q28" i="13"/>
  <c r="Q29" i="13"/>
  <c r="N5" i="13"/>
  <c r="Q5" i="13"/>
  <c r="AQ5" i="13"/>
  <c r="U5" i="13"/>
  <c r="Y5" i="13"/>
  <c r="AG5" i="13"/>
  <c r="AI5" i="13"/>
  <c r="AJ5" i="13"/>
  <c r="AK5" i="13"/>
  <c r="AP5" i="13"/>
  <c r="N6" i="13"/>
  <c r="Q6" i="13"/>
  <c r="T6" i="13"/>
  <c r="Z6" i="13" s="1"/>
  <c r="U6" i="13"/>
  <c r="Y6" i="13"/>
  <c r="AG6" i="13"/>
  <c r="AI6" i="13"/>
  <c r="AJ6" i="13"/>
  <c r="AK6" i="13"/>
  <c r="AP6" i="13"/>
  <c r="AQ6" i="13"/>
  <c r="N7" i="13"/>
  <c r="AI7" i="13" s="1"/>
  <c r="Q7" i="13"/>
  <c r="AQ7" i="13"/>
  <c r="U7" i="13"/>
  <c r="Y7" i="13"/>
  <c r="AG7" i="13"/>
  <c r="AJ7" i="13"/>
  <c r="AK7" i="13"/>
  <c r="AP7" i="13"/>
  <c r="N8" i="13"/>
  <c r="Q8" i="13"/>
  <c r="U8" i="13"/>
  <c r="Y8" i="13"/>
  <c r="AG8" i="13"/>
  <c r="AI8" i="13"/>
  <c r="AJ8" i="13"/>
  <c r="AK8" i="13"/>
  <c r="AP8" i="13"/>
  <c r="AQ8" i="13"/>
  <c r="N9" i="13"/>
  <c r="AI9" i="13" s="1"/>
  <c r="Q9" i="13"/>
  <c r="AQ9" i="13"/>
  <c r="T9" i="13"/>
  <c r="Z9" i="13" s="1"/>
  <c r="U9" i="13"/>
  <c r="Y9" i="13"/>
  <c r="AG9" i="13"/>
  <c r="AJ9" i="13"/>
  <c r="AK9" i="13"/>
  <c r="AP9" i="13"/>
  <c r="N10" i="13"/>
  <c r="Q10" i="13"/>
  <c r="T10" i="13"/>
  <c r="Z10" i="13" s="1"/>
  <c r="U10" i="13"/>
  <c r="Y10" i="13"/>
  <c r="AG10" i="13"/>
  <c r="AI10" i="13"/>
  <c r="AJ10" i="13"/>
  <c r="AK10" i="13"/>
  <c r="AP10" i="13"/>
  <c r="AQ10" i="13"/>
  <c r="N11" i="13"/>
  <c r="AI11" i="13" s="1"/>
  <c r="Q11" i="13"/>
  <c r="AQ11" i="13"/>
  <c r="T11" i="13"/>
  <c r="Z11" i="13" s="1"/>
  <c r="U11" i="13"/>
  <c r="Y11" i="13"/>
  <c r="AG11" i="13"/>
  <c r="AJ11" i="13"/>
  <c r="AK11" i="13"/>
  <c r="AP11" i="13"/>
  <c r="N12" i="13"/>
  <c r="Q12" i="13"/>
  <c r="U12" i="13"/>
  <c r="Y12" i="13"/>
  <c r="AG12" i="13"/>
  <c r="AI12" i="13"/>
  <c r="AJ12" i="13"/>
  <c r="AK12" i="13"/>
  <c r="AP12" i="13"/>
  <c r="AQ12" i="13"/>
  <c r="N13" i="13"/>
  <c r="AI13" i="13" s="1"/>
  <c r="Q13" i="13"/>
  <c r="AQ13" i="13"/>
  <c r="T13" i="13"/>
  <c r="Z13" i="13" s="1"/>
  <c r="U13" i="13"/>
  <c r="Y13" i="13"/>
  <c r="AG13" i="13"/>
  <c r="AJ13" i="13"/>
  <c r="AK13" i="13"/>
  <c r="AP13" i="13"/>
  <c r="N14" i="13"/>
  <c r="Q14" i="13"/>
  <c r="T14" i="13"/>
  <c r="U14" i="13"/>
  <c r="Y14" i="13"/>
  <c r="AG14" i="13"/>
  <c r="AI14" i="13"/>
  <c r="AJ14" i="13"/>
  <c r="AK14" i="13"/>
  <c r="AP14" i="13"/>
  <c r="AQ14" i="13"/>
  <c r="N15" i="13"/>
  <c r="AI15" i="13" s="1"/>
  <c r="Q15" i="13"/>
  <c r="AQ15" i="13"/>
  <c r="U15" i="13"/>
  <c r="Y15" i="13"/>
  <c r="AG15" i="13"/>
  <c r="AJ15" i="13"/>
  <c r="AK15" i="13"/>
  <c r="AP15" i="13"/>
  <c r="N16" i="13"/>
  <c r="Q16" i="13"/>
  <c r="U16" i="13"/>
  <c r="Y16" i="13"/>
  <c r="AG16" i="13"/>
  <c r="AI16" i="13"/>
  <c r="AJ16" i="13"/>
  <c r="AK16" i="13"/>
  <c r="AP16" i="13"/>
  <c r="AQ16" i="13"/>
  <c r="N17" i="13"/>
  <c r="AI17" i="13" s="1"/>
  <c r="Q17" i="13"/>
  <c r="AQ17" i="13"/>
  <c r="T17" i="13"/>
  <c r="Z17" i="13" s="1"/>
  <c r="U17" i="13"/>
  <c r="W17" i="13"/>
  <c r="Y17" i="13"/>
  <c r="AG17" i="13"/>
  <c r="AJ17" i="13"/>
  <c r="AK17" i="13"/>
  <c r="AP17" i="13"/>
  <c r="N18" i="13"/>
  <c r="Q18" i="13"/>
  <c r="T18" i="13"/>
  <c r="U18" i="13"/>
  <c r="W18" i="13"/>
  <c r="Y18" i="13"/>
  <c r="AG18" i="13"/>
  <c r="AI18" i="13"/>
  <c r="AJ18" i="13"/>
  <c r="AK18" i="13"/>
  <c r="AP18" i="13"/>
  <c r="AQ18" i="13"/>
  <c r="N19" i="13"/>
  <c r="AI19" i="13" s="1"/>
  <c r="Q19" i="13"/>
  <c r="AQ19" i="13"/>
  <c r="U19" i="13"/>
  <c r="W19" i="13"/>
  <c r="Y19" i="13"/>
  <c r="AG19" i="13"/>
  <c r="AJ19" i="13"/>
  <c r="AK19" i="13"/>
  <c r="AP19" i="13"/>
  <c r="N20" i="13"/>
  <c r="Q20" i="13"/>
  <c r="U20" i="13"/>
  <c r="W20" i="13"/>
  <c r="Y20" i="13"/>
  <c r="AG20" i="13"/>
  <c r="AI20" i="13"/>
  <c r="AJ20" i="13"/>
  <c r="AK20" i="13"/>
  <c r="AP20" i="13"/>
  <c r="AQ20" i="13"/>
  <c r="N21" i="13"/>
  <c r="AI21" i="13" s="1"/>
  <c r="Q21" i="13"/>
  <c r="AQ21" i="13"/>
  <c r="T21" i="13"/>
  <c r="Z21" i="13" s="1"/>
  <c r="U21" i="13"/>
  <c r="W21" i="13"/>
  <c r="Y21" i="13"/>
  <c r="AG21" i="13"/>
  <c r="AJ21" i="13"/>
  <c r="AK21" i="13"/>
  <c r="AP21" i="13"/>
  <c r="N22" i="13"/>
  <c r="AI22" i="13" s="1"/>
  <c r="Q22" i="13"/>
  <c r="T22" i="13"/>
  <c r="U22" i="13"/>
  <c r="W22" i="13"/>
  <c r="Y22" i="13"/>
  <c r="AG22" i="13"/>
  <c r="AJ22" i="13"/>
  <c r="AK22" i="13"/>
  <c r="AP22" i="13"/>
  <c r="AQ22" i="13"/>
  <c r="N23" i="13"/>
  <c r="AI23" i="13" s="1"/>
  <c r="Q23" i="13"/>
  <c r="AQ23" i="13"/>
  <c r="T23" i="13"/>
  <c r="U23" i="13"/>
  <c r="W23" i="13"/>
  <c r="Y23" i="13"/>
  <c r="AG23" i="13"/>
  <c r="AJ23" i="13"/>
  <c r="AK23" i="13"/>
  <c r="AP23" i="13"/>
  <c r="N24" i="13"/>
  <c r="AI24" i="13" s="1"/>
  <c r="Q24" i="13"/>
  <c r="U24" i="13"/>
  <c r="W24" i="13"/>
  <c r="Y24" i="13"/>
  <c r="AG24" i="13"/>
  <c r="AJ24" i="13"/>
  <c r="AK24" i="13"/>
  <c r="AP24" i="13"/>
  <c r="AQ24" i="13"/>
  <c r="N25" i="13"/>
  <c r="AI25" i="13" s="1"/>
  <c r="Q25" i="13"/>
  <c r="AQ25" i="13"/>
  <c r="T25" i="13"/>
  <c r="Z25" i="13" s="1"/>
  <c r="U25" i="13"/>
  <c r="W25" i="13"/>
  <c r="Y25" i="13"/>
  <c r="AG25" i="13"/>
  <c r="AJ25" i="13"/>
  <c r="AK25" i="13"/>
  <c r="AP25" i="13"/>
  <c r="N26" i="13"/>
  <c r="AI26" i="13" s="1"/>
  <c r="T26" i="13"/>
  <c r="Z26" i="13" s="1"/>
  <c r="U26" i="13"/>
  <c r="W26" i="13"/>
  <c r="Y26" i="13"/>
  <c r="AG26" i="13"/>
  <c r="AJ26" i="13"/>
  <c r="AK26" i="13"/>
  <c r="AP26" i="13"/>
  <c r="AQ26" i="13"/>
  <c r="N27" i="13"/>
  <c r="U27" i="13"/>
  <c r="W27" i="13"/>
  <c r="Y27" i="13"/>
  <c r="AG27" i="13"/>
  <c r="AI27" i="13"/>
  <c r="AJ27" i="13"/>
  <c r="AK27" i="13"/>
  <c r="AP27" i="13"/>
  <c r="AQ27" i="13"/>
  <c r="N28" i="13"/>
  <c r="U28" i="13"/>
  <c r="W28" i="13"/>
  <c r="Y28" i="13"/>
  <c r="AG28" i="13"/>
  <c r="AI28" i="13"/>
  <c r="AJ28" i="13"/>
  <c r="AK28" i="13"/>
  <c r="AP28" i="13"/>
  <c r="AQ28" i="13"/>
  <c r="N29" i="13"/>
  <c r="U29" i="13"/>
  <c r="W29" i="13"/>
  <c r="Y29" i="13"/>
  <c r="AG29" i="13"/>
  <c r="AI29" i="13"/>
  <c r="AJ29" i="13"/>
  <c r="AK29" i="13"/>
  <c r="AP29" i="13"/>
  <c r="AQ29" i="13"/>
  <c r="N30" i="13"/>
  <c r="Q30" i="13"/>
  <c r="U30" i="13"/>
  <c r="W30" i="13"/>
  <c r="Y30" i="13"/>
  <c r="AG30" i="13"/>
  <c r="AI30" i="13"/>
  <c r="AJ30" i="13"/>
  <c r="AK30" i="13"/>
  <c r="AP30" i="13"/>
  <c r="AQ30" i="13"/>
  <c r="N31" i="13"/>
  <c r="Q31" i="13"/>
  <c r="U31" i="13"/>
  <c r="W31" i="13"/>
  <c r="Y31" i="13"/>
  <c r="AG31" i="13"/>
  <c r="AI31" i="13"/>
  <c r="AJ31" i="13"/>
  <c r="AK31" i="13"/>
  <c r="AP31" i="13"/>
  <c r="AQ31" i="13"/>
  <c r="N32" i="13"/>
  <c r="Q32" i="13"/>
  <c r="T32" i="13"/>
  <c r="Z32" i="13" s="1"/>
  <c r="U32" i="13"/>
  <c r="W32" i="13"/>
  <c r="Y32" i="13"/>
  <c r="AG32" i="13"/>
  <c r="AI32" i="13"/>
  <c r="AJ32" i="13"/>
  <c r="AK32" i="13"/>
  <c r="AP32" i="13"/>
  <c r="AQ32" i="13"/>
  <c r="N33" i="13"/>
  <c r="Q33" i="13"/>
  <c r="T33" i="13"/>
  <c r="Z33" i="13" s="1"/>
  <c r="U33" i="13"/>
  <c r="W33" i="13"/>
  <c r="Y33" i="13"/>
  <c r="AG33" i="13"/>
  <c r="AI33" i="13"/>
  <c r="AJ33" i="13"/>
  <c r="AK33" i="13"/>
  <c r="AP33" i="13"/>
  <c r="AQ33" i="13"/>
  <c r="N34" i="13"/>
  <c r="Q34" i="13"/>
  <c r="U34" i="13"/>
  <c r="W34" i="13"/>
  <c r="Y34" i="13"/>
  <c r="AG34" i="13"/>
  <c r="AI34" i="13"/>
  <c r="AJ34" i="13"/>
  <c r="AK34" i="13"/>
  <c r="AP34" i="13"/>
  <c r="AQ34" i="13"/>
  <c r="N35" i="13"/>
  <c r="Q35" i="13"/>
  <c r="U35" i="13"/>
  <c r="W35" i="13"/>
  <c r="Y35" i="13"/>
  <c r="AG35" i="13"/>
  <c r="AI35" i="13"/>
  <c r="AJ35" i="13"/>
  <c r="AK35" i="13"/>
  <c r="AP35" i="13"/>
  <c r="AQ35" i="13"/>
  <c r="N36" i="13"/>
  <c r="AI36" i="13" s="1"/>
  <c r="Q36" i="13"/>
  <c r="U36" i="13"/>
  <c r="W36" i="13"/>
  <c r="Y36" i="13"/>
  <c r="AG36" i="13"/>
  <c r="AJ36" i="13"/>
  <c r="AK36" i="13"/>
  <c r="AP36" i="13"/>
  <c r="AQ36" i="13"/>
  <c r="N37" i="13"/>
  <c r="Q37" i="13"/>
  <c r="AQ37" i="13"/>
  <c r="U37" i="13"/>
  <c r="W37" i="13"/>
  <c r="Y37" i="13"/>
  <c r="AG37" i="13"/>
  <c r="AI37" i="13"/>
  <c r="AJ37" i="13"/>
  <c r="AK37" i="13"/>
  <c r="AP37" i="13"/>
  <c r="N38" i="13"/>
  <c r="AI38" i="13" s="1"/>
  <c r="Q38" i="13"/>
  <c r="AQ38" i="13"/>
  <c r="T38" i="13"/>
  <c r="U38" i="13"/>
  <c r="W38" i="13"/>
  <c r="Y38" i="13"/>
  <c r="AG38" i="13"/>
  <c r="AJ38" i="13"/>
  <c r="AK38" i="13"/>
  <c r="AP38" i="13"/>
  <c r="N39" i="13"/>
  <c r="AI39" i="13" s="1"/>
  <c r="Q39" i="13"/>
  <c r="AQ39" i="13"/>
  <c r="U39" i="13"/>
  <c r="W39" i="13"/>
  <c r="Y39" i="13"/>
  <c r="AG39" i="13"/>
  <c r="AJ39" i="13"/>
  <c r="AK39" i="13"/>
  <c r="AP39" i="13"/>
  <c r="N40" i="13"/>
  <c r="AI40" i="13" s="1"/>
  <c r="Q40" i="13"/>
  <c r="U40" i="13"/>
  <c r="W40" i="13"/>
  <c r="Y40" i="13"/>
  <c r="AG40" i="13"/>
  <c r="AJ40" i="13"/>
  <c r="AK40" i="13"/>
  <c r="AP40" i="13"/>
  <c r="N41" i="13"/>
  <c r="AI41" i="13" s="1"/>
  <c r="Q41" i="13"/>
  <c r="AQ41" i="13"/>
  <c r="U41" i="13"/>
  <c r="W41" i="13"/>
  <c r="Y41" i="13"/>
  <c r="AG41" i="13"/>
  <c r="AJ41" i="13"/>
  <c r="AK41" i="13"/>
  <c r="AP41" i="13"/>
  <c r="N42" i="13"/>
  <c r="AI42" i="13" s="1"/>
  <c r="Q42" i="13"/>
  <c r="U42" i="13"/>
  <c r="W42" i="13"/>
  <c r="Y42" i="13"/>
  <c r="AG42" i="13"/>
  <c r="AJ42" i="13"/>
  <c r="AK42" i="13"/>
  <c r="AP42" i="13"/>
  <c r="T42" i="13"/>
  <c r="J31" i="13"/>
  <c r="J32" i="13"/>
  <c r="J33" i="13"/>
  <c r="J34" i="13"/>
  <c r="J35" i="13"/>
  <c r="J30" i="13"/>
  <c r="AQ42" i="13" l="1"/>
  <c r="AQ40" i="13"/>
  <c r="A30" i="13" l="1"/>
  <c r="B30" i="13"/>
  <c r="A31" i="13"/>
  <c r="B31" i="13"/>
  <c r="A32" i="13"/>
  <c r="B32" i="13"/>
  <c r="A33" i="13"/>
  <c r="B33" i="13"/>
  <c r="A34" i="13"/>
  <c r="B34" i="13"/>
  <c r="A35" i="13"/>
  <c r="B35" i="13"/>
  <c r="A36" i="13"/>
  <c r="B36" i="13"/>
  <c r="A37" i="13"/>
  <c r="B37" i="13"/>
  <c r="A38" i="13"/>
  <c r="B38" i="13"/>
  <c r="A21" i="13"/>
  <c r="B21" i="13"/>
  <c r="A22" i="13"/>
  <c r="B22" i="13"/>
  <c r="A23" i="13"/>
  <c r="B23" i="13"/>
  <c r="A24" i="13"/>
  <c r="B24" i="13"/>
  <c r="A25" i="13"/>
  <c r="B25" i="13"/>
  <c r="A26" i="13"/>
  <c r="B26" i="13"/>
  <c r="A27" i="13"/>
  <c r="B27" i="13"/>
  <c r="A28" i="13"/>
  <c r="B28" i="13"/>
  <c r="A29" i="13"/>
  <c r="B29" i="13"/>
  <c r="A17" i="13"/>
  <c r="B17" i="13"/>
  <c r="A18" i="13"/>
  <c r="B18" i="13"/>
  <c r="A19" i="13"/>
  <c r="B19" i="13"/>
  <c r="A20" i="13"/>
  <c r="B20" i="13"/>
  <c r="T4" i="13" l="1"/>
  <c r="Z4" i="13" s="1"/>
  <c r="A16" i="13"/>
  <c r="X1" i="9" l="1"/>
  <c r="T1" i="9"/>
  <c r="P1" i="9"/>
  <c r="L1" i="9"/>
  <c r="B1" i="9"/>
  <c r="G1" i="9"/>
  <c r="B9" i="13" l="1"/>
  <c r="W9" i="13" s="1"/>
  <c r="B6" i="13"/>
  <c r="W6" i="13" s="1"/>
  <c r="B7" i="13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N4" i="13"/>
  <c r="I11" i="4" l="1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AG4" i="13" l="1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Q4" i="13" l="1"/>
  <c r="Q4" i="13"/>
  <c r="U4" i="13" l="1"/>
  <c r="AK4" i="13" l="1"/>
  <c r="AJ4" i="13"/>
  <c r="AI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<sst xmlns="http://schemas.openxmlformats.org/spreadsheetml/2006/main" count="55191" uniqueCount="27931">
  <si>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</si>
  <si>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</si>
  <si>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</si>
  <si>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</si>
  <si>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</si>
  <si>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</si>
  <si>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</si>
  <si>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</si>
  <si>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</si>
  <si>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</si>
  <si>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</si>
  <si>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</si>
  <si>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</si>
  <si>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</si>
  <si>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</si>
  <si>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</si>
  <si>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</si>
  <si>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</si>
  <si>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</si>
  <si>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</si>
  <si>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</si>
  <si>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</si>
  <si>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</si>
  <si>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</si>
  <si>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</si>
  <si>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</si>
  <si>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</si>
  <si>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</si>
  <si>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</si>
  <si>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</si>
  <si>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</si>
  <si>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</si>
  <si>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</si>
  <si>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</si>
  <si>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</si>
  <si>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</si>
  <si>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</si>
  <si>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</si>
  <si>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</si>
  <si>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</si>
  <si>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</si>
  <si>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</si>
  <si>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</si>
  <si>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</si>
  <si>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</si>
  <si>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</si>
  <si>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</si>
  <si>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</si>
  <si>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</si>
  <si>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</si>
  <si>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</si>
  <si>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</si>
  <si>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</si>
  <si>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</si>
  <si>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</si>
  <si>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</si>
  <si>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</si>
  <si>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</si>
  <si>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</si>
  <si>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</si>
  <si>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</si>
  <si>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</si>
  <si>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</si>
  <si>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</si>
  <si>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</si>
  <si>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</si>
  <si>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</si>
  <si>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</si>
  <si>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</si>
  <si>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</si>
  <si>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</si>
  <si>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</si>
  <si>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</si>
  <si>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</si>
  <si>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</si>
  <si>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</si>
  <si>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</si>
  <si>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</si>
  <si>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</si>
  <si>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</si>
  <si>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</si>
  <si>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</si>
  <si>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</si>
  <si>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</si>
  <si>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</si>
  <si>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</si>
  <si>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</si>
  <si>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</si>
  <si>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</si>
  <si>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</si>
  <si>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</si>
  <si>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</si>
  <si>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</si>
  <si>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</si>
  <si>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</si>
  <si>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</si>
  <si>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</si>
  <si>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</si>
  <si>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</si>
  <si>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</si>
  <si>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</si>
  <si>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</si>
  <si>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</si>
  <si>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</si>
  <si>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</si>
  <si>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</si>
  <si>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</si>
  <si>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</si>
  <si>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</si>
  <si>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</si>
  <si>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</si>
  <si>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</si>
  <si>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</si>
  <si>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</si>
  <si>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</si>
  <si>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</si>
  <si>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</si>
  <si>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</si>
  <si>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</si>
  <si>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</si>
  <si>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</si>
  <si>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</si>
  <si>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</si>
  <si>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</si>
  <si>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</si>
  <si>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</si>
  <si>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</si>
  <si>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</si>
  <si>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</si>
  <si>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</si>
  <si>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</si>
  <si>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</si>
  <si>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</si>
  <si>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</si>
  <si>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</si>
  <si>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</si>
  <si>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</si>
  <si>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</si>
  <si>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</si>
  <si>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</si>
  <si>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</si>
  <si>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</si>
  <si>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</si>
  <si>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</si>
  <si>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</si>
  <si>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</si>
  <si>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</si>
  <si>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</si>
  <si>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</si>
  <si>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</si>
  <si>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</si>
  <si>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</si>
  <si>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</si>
  <si>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</si>
  <si>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</si>
  <si>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</si>
  <si>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</si>
  <si>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</si>
  <si>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</si>
  <si>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</si>
  <si>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</si>
  <si>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</si>
  <si>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</si>
  <si>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</si>
  <si>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</si>
  <si>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</si>
  <si>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</si>
  <si>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</si>
  <si>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</si>
  <si>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</si>
  <si>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</si>
  <si>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</si>
  <si>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</si>
  <si>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</si>
  <si>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</si>
  <si>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</si>
  <si>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</si>
  <si>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</si>
  <si>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</si>
  <si>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</si>
  <si>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</si>
  <si>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</si>
  <si>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</si>
  <si>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</si>
  <si>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</si>
  <si>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</si>
  <si>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</si>
  <si>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</si>
  <si>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</si>
  <si>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</si>
  <si>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</si>
  <si>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</si>
  <si>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</si>
  <si>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</si>
  <si>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</si>
  <si>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</si>
  <si>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</si>
  <si>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</si>
  <si>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</si>
  <si>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</si>
  <si>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</si>
  <si>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</si>
  <si>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</si>
  <si>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</si>
  <si>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</si>
  <si>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</si>
  <si>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</si>
  <si>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</si>
  <si>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</si>
  <si>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</si>
  <si>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</si>
  <si>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</si>
  <si>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</si>
  <si>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</si>
  <si>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</si>
  <si>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</si>
  <si>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</si>
  <si>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</si>
  <si>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</si>
  <si>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</si>
  <si>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</si>
  <si>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</si>
  <si>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</si>
  <si>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</si>
  <si>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</si>
  <si>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</si>
  <si>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</si>
  <si>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</si>
  <si>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</si>
  <si>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</si>
  <si>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</si>
  <si>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</si>
  <si>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</si>
  <si>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</si>
  <si>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</si>
  <si>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</si>
  <si>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</si>
  <si>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</si>
  <si>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</si>
  <si>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</si>
  <si>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</si>
  <si>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</si>
  <si>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</si>
  <si>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</si>
  <si>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</si>
  <si>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</si>
  <si>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</si>
  <si>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</si>
  <si>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</si>
  <si>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</si>
  <si>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</si>
  <si>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</si>
  <si>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</si>
  <si>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</si>
  <si>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</si>
  <si>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</si>
  <si>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</si>
  <si>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</si>
  <si>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</si>
  <si>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</si>
  <si>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</si>
  <si>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</si>
  <si>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</si>
  <si>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</si>
  <si>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</si>
  <si>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</si>
  <si>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</si>
  <si>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</si>
  <si>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</si>
  <si>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</si>
  <si>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</si>
  <si>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</si>
  <si>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</si>
  <si>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</si>
  <si>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</si>
  <si>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</si>
  <si>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</si>
  <si>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</si>
  <si>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</si>
  <si>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</si>
  <si>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</si>
  <si>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</si>
  <si>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</si>
  <si>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</si>
  <si>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</si>
  <si>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</si>
  <si>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</si>
  <si>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</si>
  <si>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</si>
  <si>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</si>
  <si>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</si>
  <si>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</si>
  <si>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</si>
  <si>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</si>
  <si>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</si>
  <si>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</si>
  <si>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</si>
  <si>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</si>
  <si>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</si>
  <si>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</si>
  <si>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</si>
  <si>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</si>
  <si>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</si>
  <si>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</si>
  <si>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</si>
  <si>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</si>
  <si>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</si>
  <si>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</si>
  <si>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</si>
  <si>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</si>
  <si>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</si>
  <si>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</si>
  <si>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</si>
  <si>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</si>
  <si>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</si>
  <si>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</si>
  <si>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</si>
  <si>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</si>
  <si>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</si>
  <si>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</si>
  <si>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</si>
  <si>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</si>
  <si>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</si>
  <si>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</si>
  <si>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</si>
  <si>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</si>
  <si>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</si>
  <si>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</si>
  <si>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</si>
  <si>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</si>
  <si>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</si>
  <si>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</si>
  <si>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</si>
  <si>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</si>
  <si>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</si>
  <si>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</si>
  <si>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</si>
  <si>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</si>
  <si>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</si>
  <si>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</si>
  <si>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</si>
  <si>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</si>
  <si>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</si>
  <si>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</si>
  <si>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</si>
  <si>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</si>
  <si>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</si>
  <si>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</si>
  <si>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</si>
  <si>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</si>
  <si>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</si>
  <si>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</si>
  <si>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</si>
  <si>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</si>
  <si>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</si>
  <si>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</si>
  <si>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</si>
  <si>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</si>
  <si>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</si>
  <si>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</si>
  <si>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</si>
  <si>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</si>
  <si>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</si>
  <si>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</si>
  <si>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</si>
  <si>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</si>
  <si>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</si>
  <si>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</si>
  <si>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</si>
  <si>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</si>
  <si>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</si>
  <si>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</si>
  <si>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</si>
  <si>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</si>
  <si>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</si>
  <si>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</si>
  <si>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</si>
  <si>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</si>
  <si>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</si>
  <si>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</si>
  <si>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</si>
  <si>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</si>
  <si>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</si>
  <si>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</si>
  <si>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</si>
  <si>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</si>
  <si>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</si>
  <si>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</si>
  <si>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</si>
  <si>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</si>
  <si>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</si>
  <si>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</si>
  <si>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</si>
  <si>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</si>
  <si>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</si>
  <si>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</si>
  <si>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</si>
  <si>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</si>
  <si>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</si>
  <si>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</si>
  <si>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</si>
  <si>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</si>
  <si>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</si>
  <si>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</si>
  <si>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</si>
  <si>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</si>
  <si>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</si>
  <si>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</si>
  <si>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</si>
  <si>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</si>
  <si>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</si>
  <si>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</si>
  <si>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</si>
  <si>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</si>
  <si>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</si>
  <si>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</si>
  <si>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</si>
  <si>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</si>
  <si>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</si>
  <si>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</si>
  <si>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</si>
  <si>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</si>
  <si>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</si>
  <si>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</si>
  <si>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</si>
  <si>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</si>
  <si>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</si>
  <si>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</si>
  <si>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</si>
  <si>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</si>
  <si>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</si>
  <si>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</si>
  <si>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</si>
  <si>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</si>
  <si>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</si>
  <si>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</si>
  <si>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</si>
  <si>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</si>
  <si>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</si>
  <si>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</si>
  <si>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</si>
  <si>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</si>
  <si>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</si>
  <si>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</si>
  <si>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</si>
  <si>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</si>
  <si>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</si>
  <si>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</si>
  <si>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</si>
  <si>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</si>
  <si>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</si>
  <si>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</si>
  <si>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</si>
  <si>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</si>
  <si>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</si>
  <si>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</si>
  <si>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</si>
  <si>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</si>
  <si>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</si>
  <si>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</si>
  <si>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</si>
  <si>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</si>
  <si>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</si>
  <si>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</si>
  <si>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</si>
  <si>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</si>
  <si>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</si>
  <si>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</si>
  <si>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</si>
  <si>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</si>
  <si>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</si>
  <si>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</si>
  <si>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</si>
  <si>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</si>
  <si>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</si>
  <si>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</si>
  <si>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</si>
  <si>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</si>
  <si>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</si>
  <si>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</si>
  <si>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</si>
  <si>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</si>
  <si>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</si>
  <si>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</si>
  <si>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</si>
  <si>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</si>
  <si>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</si>
  <si>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</si>
  <si>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</si>
  <si>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</si>
  <si>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</si>
  <si>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</si>
  <si>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</si>
  <si>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</si>
  <si>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</si>
  <si>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</si>
  <si>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</si>
  <si>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</si>
  <si>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</si>
  <si>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</si>
  <si>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</si>
  <si>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</si>
  <si>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</si>
  <si>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</si>
  <si>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</si>
  <si>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</si>
  <si>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</si>
  <si>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</si>
  <si>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</si>
  <si>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</si>
  <si>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</si>
  <si>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</si>
  <si>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</si>
  <si>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</si>
  <si>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</si>
  <si>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</si>
  <si>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</si>
  <si>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</si>
  <si>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</si>
  <si>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</si>
  <si>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</si>
  <si>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</si>
  <si>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</si>
  <si>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</si>
  <si>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</si>
  <si>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</si>
  <si>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</si>
  <si>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</si>
  <si>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</si>
  <si>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</si>
  <si>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</si>
  <si>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</si>
  <si>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</si>
  <si>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</si>
  <si>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</si>
  <si>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</si>
  <si>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</si>
  <si>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</si>
  <si>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</si>
  <si>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</si>
  <si>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</si>
  <si>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</si>
  <si>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</si>
  <si>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</si>
  <si>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</si>
  <si>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</si>
  <si>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</si>
  <si>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</si>
  <si>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</si>
  <si>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</si>
  <si>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</si>
  <si>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</si>
  <si>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</si>
  <si>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</si>
  <si>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</si>
  <si>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</si>
  <si>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</si>
  <si>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</si>
  <si>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</si>
  <si>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</si>
  <si>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</si>
  <si>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</si>
  <si>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</si>
  <si>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</si>
  <si>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</si>
  <si>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</si>
  <si>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</si>
  <si>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</si>
  <si>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</si>
  <si>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</si>
  <si>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</si>
  <si>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</si>
  <si>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</si>
  <si>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</si>
  <si>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</si>
  <si>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</si>
  <si>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</si>
  <si>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</si>
  <si>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</si>
  <si>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</si>
  <si>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</si>
  <si>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</si>
  <si>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</si>
  <si>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</si>
  <si>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</si>
  <si>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</si>
  <si>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</si>
  <si>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</si>
  <si>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</si>
  <si>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</si>
  <si>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</si>
  <si>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</si>
  <si>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</si>
  <si>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</si>
  <si>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</si>
  <si>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</si>
  <si>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</si>
  <si>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</si>
  <si>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</si>
  <si>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</si>
  <si>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</si>
  <si>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</si>
  <si>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</si>
  <si>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</si>
  <si>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</si>
  <si>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</si>
  <si>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</si>
  <si>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</si>
  <si>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</si>
  <si>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</si>
  <si>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</si>
  <si>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</si>
  <si>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</si>
  <si>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</si>
  <si>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</si>
  <si>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</si>
  <si>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</si>
  <si>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</si>
  <si>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</si>
  <si>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</si>
  <si>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</si>
  <si>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</si>
  <si>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</si>
  <si>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</si>
  <si>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</si>
  <si>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</si>
  <si>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</si>
  <si>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</si>
  <si>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</si>
  <si>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</si>
  <si>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</si>
  <si>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</si>
  <si>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</si>
  <si>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</si>
  <si>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</si>
  <si>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</si>
  <si>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</si>
  <si>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</si>
  <si>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</si>
  <si>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</si>
  <si>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</si>
  <si>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</si>
  <si>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</si>
  <si>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</si>
  <si>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</si>
  <si>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</si>
  <si>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</si>
  <si>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</si>
  <si>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</si>
  <si>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</si>
  <si>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</si>
  <si>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</si>
  <si>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</si>
  <si>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</si>
  <si>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</si>
  <si>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</si>
  <si>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</si>
  <si>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</si>
  <si>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</si>
  <si>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</si>
  <si>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</si>
  <si>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</si>
  <si>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</si>
  <si>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</si>
  <si>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</si>
  <si>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</si>
  <si>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</si>
  <si>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</si>
  <si>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</si>
  <si>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</si>
  <si>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</si>
  <si>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</si>
  <si>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</si>
  <si>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</si>
  <si>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</si>
  <si>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</si>
  <si>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</si>
  <si>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</si>
  <si>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</si>
  <si>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</si>
  <si>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</si>
  <si>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</si>
  <si>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</si>
  <si>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</si>
  <si>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</si>
  <si>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</si>
  <si>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</si>
  <si>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</si>
  <si>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</si>
  <si>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</si>
  <si>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</si>
  <si>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</si>
  <si>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</si>
  <si>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</si>
  <si>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</si>
  <si>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</si>
  <si>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</si>
  <si>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</si>
  <si>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</si>
  <si>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</si>
  <si>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</si>
  <si>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</si>
  <si>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</si>
  <si>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</si>
  <si>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</si>
  <si>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</si>
  <si>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</si>
  <si>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</si>
  <si>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</si>
  <si>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</si>
  <si>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</si>
  <si>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</si>
  <si>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</si>
  <si>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</si>
  <si>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</si>
  <si>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</si>
  <si>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</si>
  <si>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</si>
  <si>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</si>
  <si>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</si>
  <si>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</si>
  <si>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</si>
  <si>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</si>
  <si>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</si>
  <si>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</si>
  <si>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</si>
  <si>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</si>
  <si>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</si>
  <si>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</si>
  <si>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</si>
  <si>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</si>
  <si>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</si>
  <si>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</si>
  <si>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</si>
  <si>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</si>
  <si>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</si>
  <si>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</si>
  <si>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</si>
  <si>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</si>
  <si>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</si>
  <si>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</si>
  <si>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</si>
  <si>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</si>
  <si>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</si>
  <si>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</si>
  <si>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</si>
  <si>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</si>
  <si>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</si>
  <si>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</si>
  <si>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</si>
  <si>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</si>
  <si>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</si>
  <si>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</si>
  <si>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</si>
  <si>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</si>
  <si>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</si>
  <si>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</si>
  <si>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</si>
  <si>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</si>
  <si>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</si>
  <si>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</si>
  <si>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</si>
  <si>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</si>
  <si>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</si>
  <si>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</si>
  <si>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</si>
  <si>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</si>
  <si>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</si>
  <si>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</si>
  <si>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</si>
  <si>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</si>
  <si>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</si>
  <si>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</si>
  <si>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</si>
  <si>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</si>
  <si>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</si>
  <si>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</si>
  <si>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</si>
  <si>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</si>
  <si>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</si>
  <si>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</si>
  <si>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</si>
  <si>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</si>
  <si>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</si>
  <si>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</si>
  <si>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</si>
  <si>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</si>
  <si>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</si>
  <si>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</si>
  <si>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</si>
  <si>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</si>
  <si>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</si>
  <si>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</si>
  <si>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</si>
  <si>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</si>
  <si>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</si>
  <si>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</si>
  <si>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</si>
  <si>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</si>
  <si>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</si>
  <si>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</si>
  <si>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</si>
  <si>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</si>
  <si>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</si>
  <si>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</si>
  <si>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</si>
  <si>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</si>
  <si>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</si>
  <si>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</si>
  <si>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</si>
  <si>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</si>
  <si>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</si>
  <si>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</si>
  <si>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</si>
  <si>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</si>
  <si>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</si>
  <si>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</si>
  <si>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</si>
  <si>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</si>
  <si>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</si>
  <si>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</si>
  <si>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</si>
  <si>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</si>
  <si>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</si>
  <si>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</si>
  <si>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</si>
  <si>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</si>
  <si>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</si>
  <si>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</si>
  <si>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</si>
  <si>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</si>
  <si>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</si>
  <si>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</si>
  <si>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</si>
  <si>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</si>
  <si>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</si>
  <si>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</si>
  <si>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</si>
  <si>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</si>
  <si>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</si>
  <si>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</si>
  <si>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</si>
  <si>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</si>
  <si>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</si>
  <si>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</si>
  <si>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</si>
  <si>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</si>
  <si>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</si>
  <si>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</si>
  <si>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</si>
  <si>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</si>
  <si>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</si>
  <si>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</si>
  <si>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</si>
  <si>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</si>
  <si>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</si>
  <si>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</si>
  <si>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</si>
  <si>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</si>
  <si>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</si>
  <si>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</si>
  <si>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</si>
  <si>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</si>
  <si>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</si>
  <si>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</si>
  <si>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</si>
  <si>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</si>
  <si>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</si>
  <si>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</si>
  <si>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</si>
  <si>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</si>
  <si>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</si>
  <si>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</si>
  <si>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</si>
  <si>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</si>
  <si>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</si>
  <si>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</si>
  <si>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</si>
  <si>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</si>
  <si>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</si>
  <si>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</si>
  <si>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</si>
  <si>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</si>
  <si>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</si>
  <si>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</si>
  <si>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</si>
  <si>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</si>
  <si>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</si>
  <si>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</si>
  <si>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</si>
  <si>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</si>
  <si>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</si>
  <si>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</si>
  <si>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</si>
  <si>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</si>
  <si>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</si>
  <si>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</si>
  <si>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</si>
  <si>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</si>
  <si>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</si>
  <si>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</si>
  <si>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</si>
  <si>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</si>
  <si>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</si>
  <si>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</si>
  <si>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</si>
  <si>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</si>
  <si>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</si>
  <si>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</si>
  <si>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</si>
  <si>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</si>
  <si>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</si>
  <si>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</si>
  <si>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</si>
  <si>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</si>
  <si>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</si>
  <si>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</si>
  <si>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</si>
  <si>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</si>
  <si>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</si>
  <si>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</si>
  <si>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</si>
  <si>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</si>
  <si>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</si>
  <si>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</si>
  <si>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</si>
  <si>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</si>
  <si>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</si>
  <si>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</si>
  <si>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</si>
  <si>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</si>
  <si>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</si>
  <si>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</si>
  <si>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</si>
  <si>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</si>
  <si>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</si>
  <si>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</si>
  <si>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</si>
  <si>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</si>
  <si>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</si>
  <si>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</si>
  <si>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</si>
  <si>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</si>
  <si>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</si>
  <si>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</si>
  <si>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</si>
  <si>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</si>
  <si>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</si>
  <si>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</si>
  <si>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</si>
  <si>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</si>
  <si>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</si>
  <si>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</si>
  <si>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</si>
  <si>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</si>
  <si>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</si>
  <si>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</si>
  <si>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</si>
  <si>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</si>
  <si>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</si>
  <si>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</si>
  <si>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</si>
  <si>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</si>
  <si>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</si>
  <si>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</si>
  <si>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</si>
  <si>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</si>
  <si>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</si>
  <si>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</si>
  <si>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</si>
  <si>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</si>
  <si>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</si>
  <si>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</si>
  <si>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</si>
  <si>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</si>
  <si>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</si>
  <si>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</si>
  <si>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</si>
  <si>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</si>
  <si>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</si>
  <si>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</si>
  <si>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</si>
  <si>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</si>
  <si>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</si>
  <si>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</si>
  <si>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</si>
  <si>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</si>
  <si>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</si>
  <si>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</si>
  <si>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</si>
  <si>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</si>
  <si>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</si>
  <si>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</si>
  <si>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</si>
  <si>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</si>
  <si>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</si>
  <si>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</si>
  <si>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</si>
  <si>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</si>
  <si>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</si>
  <si>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</si>
  <si>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</si>
  <si>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</si>
  <si>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</si>
  <si>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</si>
  <si>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</si>
  <si>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</si>
  <si>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</si>
  <si>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</si>
  <si>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</si>
  <si>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</si>
  <si>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</si>
  <si>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</si>
  <si>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</si>
  <si>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</si>
  <si>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</si>
  <si>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</si>
  <si>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</si>
  <si>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</si>
  <si>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</si>
  <si>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</si>
  <si>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</si>
  <si>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</si>
  <si>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</si>
  <si>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</si>
  <si>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</si>
  <si>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</si>
  <si>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</si>
  <si>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</si>
  <si>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</si>
  <si>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</si>
  <si>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</si>
  <si>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</si>
  <si>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</si>
  <si>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</si>
  <si>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</si>
  <si>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</si>
  <si>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</si>
  <si>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</si>
  <si>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</si>
  <si>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</si>
  <si>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</si>
  <si>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</si>
  <si>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</si>
  <si>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</si>
  <si>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</si>
  <si>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</si>
  <si>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</si>
  <si>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</si>
  <si>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</si>
  <si>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</si>
  <si>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</si>
  <si>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</si>
  <si>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</si>
  <si>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</si>
  <si>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</si>
  <si>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</si>
  <si>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</si>
  <si>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</si>
  <si>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</si>
  <si>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</si>
  <si>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</si>
  <si>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</si>
  <si>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</si>
  <si>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</si>
  <si>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</si>
  <si>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</si>
  <si>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</si>
  <si>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</si>
  <si>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</si>
  <si>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</si>
  <si>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</si>
  <si>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</si>
  <si>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</si>
  <si>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</si>
  <si>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</si>
  <si>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</si>
  <si>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</si>
  <si>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</si>
  <si>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</si>
  <si>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</si>
  <si>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</si>
  <si>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</si>
  <si>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</si>
  <si>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</si>
  <si>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</si>
  <si>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</si>
  <si>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</si>
  <si>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</si>
  <si>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</si>
  <si>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</si>
  <si>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</si>
  <si>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</si>
  <si>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</si>
  <si>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</si>
  <si>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</si>
  <si>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</si>
  <si>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</si>
  <si>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</si>
  <si>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</si>
  <si>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</si>
  <si>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</si>
  <si>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</si>
  <si>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</si>
  <si>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</si>
  <si>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</si>
  <si>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</si>
  <si>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</si>
  <si>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</si>
  <si>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</si>
  <si>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</si>
  <si>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</si>
  <si>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</si>
  <si>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</si>
  <si>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</si>
  <si>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</si>
  <si>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</si>
  <si>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</si>
  <si>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</si>
  <si>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</si>
  <si>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</si>
  <si>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</si>
  <si>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</si>
  <si>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</si>
  <si>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</si>
  <si>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</si>
  <si>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</si>
  <si>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</si>
  <si>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</si>
  <si>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</si>
  <si>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</si>
  <si>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</si>
  <si>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</si>
  <si>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</si>
  <si>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</si>
  <si>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</si>
  <si>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</si>
  <si>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</si>
  <si>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</si>
  <si>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</si>
  <si>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</si>
  <si>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</si>
  <si>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</si>
  <si>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</si>
  <si>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</si>
  <si>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</si>
  <si>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</si>
  <si>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</si>
  <si>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</si>
  <si>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</si>
  <si>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</si>
  <si>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</si>
  <si>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</si>
  <si>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</si>
  <si>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</si>
  <si>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</si>
  <si>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</si>
  <si>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</si>
  <si>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</si>
  <si>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</si>
  <si>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</si>
  <si>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</si>
  <si>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</si>
  <si>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</si>
  <si>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</si>
  <si>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</si>
  <si>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</si>
  <si>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</si>
  <si>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</si>
  <si>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</si>
  <si>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</si>
  <si>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</si>
  <si>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</si>
  <si>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</si>
  <si>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</si>
  <si>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</si>
  <si>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</si>
  <si>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</si>
  <si>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</si>
  <si>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</si>
  <si>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</si>
  <si>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</si>
  <si>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</si>
  <si>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</si>
  <si>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</si>
  <si>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</si>
  <si>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</si>
  <si>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</si>
  <si>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</si>
  <si>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</si>
  <si>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</si>
  <si>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</si>
  <si>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</si>
  <si>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</si>
  <si>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</si>
  <si>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</si>
  <si>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</si>
  <si>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</si>
  <si>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</si>
  <si>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</si>
  <si>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</si>
  <si>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</si>
  <si>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</si>
  <si>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</si>
  <si>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</si>
  <si>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</si>
  <si>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</si>
  <si>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</si>
  <si>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</si>
  <si>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</si>
  <si>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</si>
  <si>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</si>
  <si>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</si>
  <si>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</si>
  <si>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</si>
  <si>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</si>
  <si>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</si>
  <si>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</si>
  <si>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</si>
  <si>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</si>
  <si>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</si>
  <si>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</si>
  <si>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</si>
  <si>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</si>
  <si>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</si>
  <si>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</si>
  <si>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</si>
  <si>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</si>
  <si>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</si>
  <si>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</si>
  <si>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</si>
  <si>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</si>
  <si>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</si>
  <si>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</si>
  <si>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</si>
  <si>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</si>
  <si>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</si>
  <si>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</si>
  <si>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</si>
  <si>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</si>
  <si>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</si>
  <si>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</si>
  <si>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</si>
  <si>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</si>
  <si>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</si>
  <si>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</si>
  <si>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</si>
  <si>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</si>
  <si>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</si>
  <si>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</si>
  <si>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</si>
  <si>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</si>
  <si>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</si>
  <si>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</si>
  <si>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</si>
  <si>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</si>
  <si>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</si>
  <si>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</si>
  <si>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</si>
  <si>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</si>
  <si>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</si>
  <si>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</si>
  <si>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</si>
  <si>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</si>
  <si>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</si>
  <si>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</si>
  <si>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</si>
  <si>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</si>
  <si>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</si>
  <si>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</si>
  <si>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</si>
  <si>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</si>
  <si>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</si>
  <si>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</si>
  <si>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</si>
  <si>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</si>
  <si>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</si>
  <si>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</si>
  <si>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</si>
  <si>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</si>
  <si>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</si>
  <si>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</si>
  <si>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</si>
  <si>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</si>
  <si>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</si>
  <si>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</si>
  <si>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</si>
  <si>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</si>
  <si>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</si>
  <si>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</si>
  <si>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</si>
  <si>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</si>
  <si>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</si>
  <si>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</si>
  <si>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</si>
  <si>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</si>
  <si>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</si>
  <si>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</si>
  <si>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</si>
  <si>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</si>
  <si>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</si>
  <si>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</si>
  <si>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</si>
  <si>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</si>
  <si>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</si>
  <si>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</si>
  <si>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</si>
  <si>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</si>
  <si>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</si>
  <si>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</si>
  <si>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</si>
  <si>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</si>
  <si>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</si>
  <si>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</si>
  <si>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</si>
  <si>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</si>
  <si>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</si>
  <si>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</si>
  <si>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</si>
  <si>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</si>
  <si>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</si>
  <si>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</si>
  <si>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</si>
  <si>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</si>
  <si>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</si>
  <si>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</si>
  <si>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</si>
  <si>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</si>
  <si>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</si>
  <si>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</si>
  <si>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</si>
  <si>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</si>
  <si>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</si>
  <si>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</si>
  <si>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</si>
  <si>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</si>
  <si>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</si>
  <si>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</si>
  <si>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</si>
  <si>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</si>
  <si>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</si>
  <si>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</si>
  <si>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</si>
  <si>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</si>
  <si>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</si>
  <si>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</si>
  <si>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</si>
  <si>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</si>
  <si>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</si>
  <si>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</si>
  <si>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</si>
  <si>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</si>
  <si>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</si>
  <si>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</si>
  <si>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</si>
  <si>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</si>
  <si>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</si>
  <si>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</si>
  <si>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</si>
  <si>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</si>
  <si>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</si>
  <si>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</si>
  <si>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</si>
  <si>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</si>
  <si>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</si>
  <si>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</si>
  <si>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</si>
  <si>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</si>
  <si>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</si>
  <si>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</si>
  <si>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</si>
  <si>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</si>
  <si>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</si>
  <si>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</si>
  <si>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</si>
  <si>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</si>
  <si>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</si>
  <si>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</si>
  <si>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</si>
  <si>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</si>
  <si>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</si>
  <si>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</si>
  <si>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</si>
  <si>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</si>
  <si>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</si>
  <si>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</si>
  <si>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</si>
  <si>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</si>
  <si>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</si>
  <si>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</si>
  <si>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</si>
  <si>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</si>
  <si>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</si>
  <si>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</si>
  <si>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</si>
  <si>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</si>
  <si>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</si>
  <si>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</si>
  <si>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</si>
  <si>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</si>
  <si>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</si>
  <si>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</si>
  <si>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</si>
  <si>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</si>
  <si>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</si>
  <si>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</si>
  <si>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</si>
  <si>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</si>
  <si>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</si>
  <si>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</si>
  <si>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</si>
  <si>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</si>
  <si>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</si>
  <si>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</si>
  <si>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</si>
  <si>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</si>
  <si>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</si>
  <si>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</si>
  <si>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</si>
  <si>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</si>
  <si>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</si>
  <si>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</si>
  <si>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</si>
  <si>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</si>
  <si>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</si>
  <si>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</si>
  <si>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</si>
  <si>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</si>
  <si>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</si>
  <si>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</si>
  <si>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</si>
  <si>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</si>
  <si>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</si>
  <si>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</si>
  <si>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</si>
  <si>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</si>
  <si>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</si>
  <si>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</si>
  <si>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</si>
  <si>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</si>
  <si>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</si>
  <si>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</si>
  <si>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</si>
  <si>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</si>
  <si>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</si>
  <si>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</si>
  <si>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</si>
  <si>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</si>
  <si>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</si>
  <si>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</si>
  <si>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</si>
  <si>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</si>
  <si>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</si>
  <si>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</si>
  <si>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</si>
  <si>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</si>
  <si>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</si>
  <si>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</si>
  <si>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</si>
  <si>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</si>
  <si>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</si>
  <si>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</si>
  <si>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</si>
  <si>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</si>
  <si>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</si>
  <si>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</si>
  <si>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</si>
  <si>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</si>
  <si>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</si>
  <si>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</si>
  <si>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</si>
  <si>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</si>
  <si>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</si>
  <si>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</si>
  <si>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</si>
  <si>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</si>
  <si>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</si>
  <si>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</si>
  <si>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</si>
  <si>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</si>
  <si>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</si>
  <si>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</si>
  <si>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</si>
  <si>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</si>
  <si>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</si>
  <si>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</si>
  <si>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</si>
  <si>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</si>
  <si>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</si>
  <si>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</si>
  <si>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</si>
  <si>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</si>
  <si>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</si>
  <si>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</si>
  <si>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</si>
  <si>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</si>
  <si>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</si>
  <si>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</si>
  <si>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</si>
  <si>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</si>
  <si>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</si>
  <si>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</si>
  <si>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</si>
  <si>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</si>
  <si>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</si>
  <si>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</si>
  <si>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</si>
  <si>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</si>
  <si>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</si>
  <si>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</si>
  <si>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</si>
  <si>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</si>
  <si>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</si>
  <si>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</si>
  <si>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</si>
  <si>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</si>
  <si>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</si>
  <si>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</si>
  <si>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</si>
  <si>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</si>
  <si>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</si>
  <si>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</si>
  <si>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</si>
  <si>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</si>
  <si>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</si>
  <si>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</si>
  <si>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</si>
  <si>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</si>
  <si>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</si>
  <si>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</si>
  <si>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</si>
  <si>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</si>
  <si>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</si>
  <si>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</si>
  <si>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</si>
  <si>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</si>
  <si>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</si>
  <si>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</si>
  <si>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</si>
  <si>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</si>
  <si>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</si>
  <si>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</si>
  <si>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</si>
  <si>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</si>
  <si>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</si>
  <si>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</si>
  <si>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</si>
  <si>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</si>
  <si>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</si>
  <si>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</si>
  <si>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</si>
  <si>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</si>
  <si>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</si>
  <si>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</si>
  <si>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</si>
  <si>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</si>
  <si>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</si>
  <si>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</si>
  <si>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</si>
  <si>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</si>
  <si>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</si>
  <si>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</si>
  <si>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</si>
  <si>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</si>
  <si>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</si>
  <si>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</si>
  <si>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</si>
  <si>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</si>
  <si>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</si>
  <si>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</si>
  <si>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</si>
  <si>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</si>
  <si>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</si>
  <si>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</si>
  <si>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</si>
  <si>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</si>
  <si>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</si>
  <si>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</si>
  <si>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</si>
  <si>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</si>
  <si>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</si>
  <si>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</si>
  <si>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</si>
  <si>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</si>
  <si>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</si>
  <si>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</si>
  <si>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</si>
  <si>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</si>
  <si>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</si>
  <si>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</si>
  <si>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</si>
  <si>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</si>
  <si>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</si>
  <si>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</si>
  <si>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</si>
  <si>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</si>
  <si>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</si>
  <si>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</si>
  <si>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</si>
  <si>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</si>
  <si>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</si>
  <si>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</si>
  <si>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</si>
  <si>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</si>
  <si>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</si>
  <si>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</si>
  <si>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</si>
  <si>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</si>
  <si>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</si>
  <si>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</si>
  <si>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</si>
  <si>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</si>
  <si>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</si>
  <si>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</si>
  <si>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</si>
  <si>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</si>
  <si>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</si>
  <si>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</si>
  <si>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</si>
  <si>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</si>
  <si>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</si>
  <si>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</si>
  <si>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</si>
  <si>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</si>
  <si>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</si>
  <si>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</si>
  <si>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</si>
  <si>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</si>
  <si>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</si>
  <si>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</si>
  <si>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</si>
  <si>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</si>
  <si>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</si>
  <si>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</si>
  <si>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</si>
  <si>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</si>
  <si>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</si>
  <si>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</si>
  <si>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</si>
  <si>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</si>
  <si>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</si>
  <si>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</si>
  <si>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</si>
  <si>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</si>
  <si>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</si>
  <si>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</si>
  <si>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</si>
  <si>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</si>
  <si>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</si>
  <si>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</si>
  <si>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</si>
  <si>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</si>
  <si>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</si>
  <si>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</si>
  <si>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</si>
  <si>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</si>
  <si>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</si>
  <si>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</si>
  <si>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</si>
  <si>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</si>
  <si>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</si>
  <si>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</si>
  <si>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</si>
  <si>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</si>
  <si>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</si>
  <si>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</si>
  <si>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</si>
  <si>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</si>
  <si>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</si>
  <si>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</si>
  <si>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</si>
  <si>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</si>
  <si>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</si>
  <si>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</si>
  <si>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</si>
  <si>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</si>
  <si>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</si>
  <si>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</si>
  <si>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</si>
  <si>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</si>
  <si>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</si>
  <si>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</si>
  <si>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</si>
  <si>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</si>
  <si>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</si>
  <si>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</si>
  <si>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</si>
  <si>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</si>
  <si>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</si>
  <si>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</si>
  <si>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</si>
  <si>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</si>
  <si>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</si>
  <si>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</si>
  <si>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</si>
  <si>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</si>
  <si>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</si>
  <si>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</si>
  <si>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</si>
  <si>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</si>
  <si>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</si>
  <si>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</si>
  <si>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</si>
  <si>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</si>
  <si>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</si>
  <si>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</si>
  <si>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</si>
  <si>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</si>
  <si>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</si>
  <si>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</si>
  <si>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</si>
  <si>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</si>
  <si>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</si>
  <si>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</si>
  <si>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</si>
  <si>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</si>
  <si>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</si>
  <si>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</si>
  <si>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</si>
  <si>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</si>
  <si>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</si>
  <si>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</si>
  <si>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</si>
  <si>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</si>
  <si>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</si>
  <si>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</si>
  <si>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</si>
  <si>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</si>
  <si>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</si>
  <si>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</si>
  <si>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</si>
  <si>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</si>
  <si>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</si>
  <si>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</si>
  <si>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</si>
  <si>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</si>
  <si>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</si>
  <si>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</si>
  <si>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</si>
  <si>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</si>
  <si>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</si>
  <si>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</si>
  <si>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</si>
  <si>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</si>
  <si>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</si>
  <si>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</si>
  <si>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</si>
  <si>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</si>
  <si>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</si>
  <si>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</si>
  <si>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</si>
  <si>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</si>
  <si>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</si>
  <si>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</si>
  <si>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</si>
  <si>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</si>
  <si>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</si>
  <si>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</si>
  <si>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</si>
  <si>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</si>
  <si>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</si>
  <si>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</si>
  <si>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</si>
  <si>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</si>
  <si>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</si>
  <si>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</si>
  <si>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</si>
  <si>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</si>
  <si>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</si>
  <si>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</si>
  <si>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</si>
  <si>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</si>
  <si>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</si>
  <si>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</si>
  <si>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</si>
  <si>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</si>
  <si>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</si>
  <si>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</si>
  <si>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</si>
  <si>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</si>
  <si>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</si>
  <si>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</si>
  <si>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</si>
  <si>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</si>
  <si>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</si>
  <si>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</si>
  <si>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</si>
  <si>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</si>
  <si>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</si>
  <si>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</si>
  <si>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</si>
  <si>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</si>
  <si>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</si>
  <si>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</si>
  <si>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</si>
  <si>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</si>
  <si>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</si>
  <si>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</si>
  <si>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</si>
  <si>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</si>
  <si>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</si>
  <si>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</si>
  <si>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</si>
  <si>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</si>
  <si>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</si>
  <si>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</si>
  <si>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</si>
  <si>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</si>
  <si>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</si>
  <si>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</si>
  <si>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</si>
  <si>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</si>
  <si>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</si>
  <si>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</si>
  <si>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</si>
  <si>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</si>
  <si>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</si>
  <si>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</si>
  <si>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</si>
  <si>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</si>
  <si>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</si>
  <si>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</si>
  <si>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</si>
  <si>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</si>
  <si>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</si>
  <si>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</si>
  <si>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</si>
  <si>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</si>
  <si>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</si>
  <si>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</si>
  <si>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</si>
  <si>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</si>
  <si>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</si>
  <si>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</si>
  <si>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</si>
  <si>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</si>
  <si>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</si>
  <si>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</si>
  <si>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</si>
  <si>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</si>
  <si>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</si>
  <si>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</si>
  <si>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</si>
  <si>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</si>
  <si>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</si>
  <si>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</si>
  <si>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</si>
  <si>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</si>
  <si>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</si>
  <si>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</si>
  <si>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</si>
  <si>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</si>
  <si>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</si>
  <si>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</si>
  <si>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</si>
  <si>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</si>
  <si>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</si>
  <si>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</si>
  <si>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</si>
  <si>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</si>
  <si>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</si>
  <si>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</si>
  <si>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</si>
  <si>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</si>
  <si>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</si>
  <si>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</si>
  <si>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</si>
  <si>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</si>
  <si>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</si>
  <si>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</si>
  <si>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</si>
  <si>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</si>
  <si>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</si>
  <si>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</si>
  <si>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</si>
  <si>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</si>
  <si>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</si>
  <si>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</si>
  <si>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</si>
  <si>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</si>
  <si>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</si>
  <si>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</si>
  <si>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</si>
  <si>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</si>
  <si>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</si>
  <si>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</si>
  <si>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</si>
  <si>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</si>
  <si>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</si>
  <si>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</si>
  <si>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</si>
  <si>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</si>
  <si>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</si>
  <si>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</si>
  <si>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</si>
  <si>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</si>
  <si>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</si>
  <si>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</si>
  <si>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</si>
  <si>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</si>
  <si>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</si>
  <si>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</si>
  <si>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</si>
  <si>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</si>
  <si>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</si>
  <si>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</si>
  <si>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</si>
  <si>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</si>
  <si>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</si>
  <si>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</si>
  <si>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</si>
  <si>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</si>
  <si>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</si>
  <si>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</si>
  <si>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</si>
  <si>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</si>
  <si>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</si>
  <si>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</si>
  <si>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</si>
  <si>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</si>
  <si>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</si>
  <si>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</si>
  <si>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</si>
  <si>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</si>
  <si>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</si>
  <si>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</si>
  <si>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</si>
  <si>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</si>
  <si>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</si>
  <si>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</si>
  <si>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</si>
  <si>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</si>
  <si>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</si>
  <si>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</si>
  <si>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</si>
  <si>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</si>
  <si>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</si>
  <si>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</si>
  <si>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</si>
  <si>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</si>
  <si>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</si>
  <si>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</si>
  <si>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</si>
  <si>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</si>
  <si>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</si>
  <si>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</si>
  <si>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</si>
  <si>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</si>
  <si>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</si>
  <si>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</si>
  <si>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</si>
  <si>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</si>
  <si>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</si>
  <si>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</si>
  <si>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</si>
  <si>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</si>
  <si>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</si>
  <si>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</si>
  <si>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</si>
  <si>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</si>
  <si>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</si>
  <si>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</si>
  <si>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</si>
  <si>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</si>
  <si>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</si>
  <si>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</si>
  <si>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</si>
  <si>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</si>
  <si>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</si>
  <si>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</si>
  <si>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</si>
  <si>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</si>
  <si>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</si>
  <si>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</si>
  <si>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</si>
  <si>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</si>
  <si>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</si>
  <si>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</si>
  <si>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</si>
  <si>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</si>
  <si>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</si>
  <si>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</si>
  <si>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</si>
  <si>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</si>
  <si>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</si>
  <si>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</si>
  <si>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</si>
  <si>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</si>
  <si>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</si>
  <si>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</si>
  <si>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</si>
  <si>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</si>
  <si>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</si>
  <si>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</si>
  <si>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</si>
  <si>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</si>
  <si>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</si>
  <si>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</si>
  <si>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</si>
  <si>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</si>
  <si>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</si>
  <si>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</si>
  <si>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</si>
  <si>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</si>
  <si>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</si>
  <si>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</si>
  <si>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</si>
  <si>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</si>
  <si>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</si>
  <si>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</si>
  <si>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</si>
  <si>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</si>
  <si>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</si>
  <si>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</si>
  <si>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</si>
  <si>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</si>
  <si>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</si>
  <si>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</si>
  <si>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</si>
  <si>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</si>
  <si>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</si>
  <si>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</si>
  <si>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</si>
  <si>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</si>
  <si>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</si>
  <si>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</si>
  <si>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</si>
  <si>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</si>
  <si>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</si>
  <si>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</si>
  <si>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</si>
  <si>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</si>
  <si>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</si>
  <si>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</si>
  <si>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</si>
  <si>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</si>
  <si>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</si>
  <si>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</si>
  <si>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</si>
  <si>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</si>
  <si>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</si>
  <si>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</si>
  <si>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</si>
  <si>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</si>
  <si>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</si>
  <si>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</si>
  <si>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</si>
  <si>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</si>
  <si>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</si>
  <si>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</si>
  <si>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</si>
  <si>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</si>
  <si>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</si>
  <si>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</si>
  <si>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</si>
  <si>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</si>
  <si>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</si>
  <si>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</si>
  <si>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</si>
  <si>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</si>
  <si>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</si>
  <si>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</si>
  <si>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</si>
  <si>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</si>
  <si>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</si>
  <si>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</si>
  <si>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</si>
  <si>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</si>
  <si>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</si>
  <si>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</si>
  <si>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</si>
  <si>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</si>
  <si>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</si>
  <si>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</si>
  <si>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</si>
  <si>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</si>
  <si>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</si>
  <si>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</si>
  <si>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</si>
  <si>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</si>
  <si>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</si>
  <si>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</si>
  <si>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</si>
  <si>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</si>
  <si>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</si>
  <si>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</si>
  <si>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</si>
  <si>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</si>
  <si>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</si>
  <si>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</si>
  <si>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</si>
  <si>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</si>
  <si>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</si>
  <si>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</si>
  <si>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</si>
  <si>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</si>
  <si>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</si>
  <si>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</si>
  <si>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</si>
  <si>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</si>
  <si>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</si>
  <si>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</si>
  <si>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</si>
  <si>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</si>
  <si>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</si>
  <si>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</si>
  <si>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</si>
  <si>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</si>
  <si>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</si>
  <si>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</si>
  <si>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</si>
  <si>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</si>
  <si>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</si>
  <si>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</si>
  <si>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</si>
  <si>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</si>
  <si>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</si>
  <si>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</si>
  <si>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</si>
  <si>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</si>
  <si>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</si>
  <si>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</si>
  <si>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</si>
  <si>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</si>
  <si>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</si>
  <si>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</si>
  <si>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</si>
  <si>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</si>
  <si>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</si>
  <si>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</si>
  <si>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</si>
  <si>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</si>
  <si>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</si>
  <si>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</si>
  <si>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</si>
  <si>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</si>
  <si>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</si>
  <si>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</si>
  <si>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</si>
  <si>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</si>
  <si>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</si>
  <si>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</si>
  <si>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</si>
  <si>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</si>
  <si>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</si>
  <si>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</si>
  <si>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</si>
  <si>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</si>
  <si>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</si>
  <si>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</si>
  <si>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</si>
  <si>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</si>
  <si>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</si>
  <si>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</si>
  <si>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</si>
  <si>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</si>
  <si>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</si>
  <si>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</si>
  <si>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</si>
  <si>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</si>
  <si>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</si>
  <si>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</si>
  <si>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</si>
  <si>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</si>
  <si>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</si>
  <si>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</si>
  <si>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</si>
  <si>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</si>
  <si>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</si>
  <si>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</si>
  <si>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</si>
  <si>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</si>
  <si>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</si>
  <si>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</si>
  <si>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</si>
  <si>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</si>
  <si>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</si>
  <si>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</si>
  <si>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</si>
  <si>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</si>
  <si>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</si>
  <si>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</si>
  <si>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</si>
  <si>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</si>
  <si>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</si>
  <si>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</si>
  <si>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</si>
  <si>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</si>
  <si>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</si>
  <si>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</si>
  <si>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</si>
  <si>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</si>
  <si>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</si>
  <si>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</si>
  <si>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</si>
  <si>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</si>
  <si>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</si>
  <si>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</si>
  <si>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</si>
  <si>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</si>
  <si>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</si>
  <si>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</si>
  <si>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</si>
  <si>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</si>
  <si>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</si>
  <si>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</si>
  <si>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</si>
  <si>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</si>
  <si>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</si>
  <si>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</si>
  <si>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</si>
  <si>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</si>
  <si>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</si>
  <si>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</si>
  <si>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</si>
  <si>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</si>
  <si>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</si>
  <si>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</si>
  <si>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</si>
  <si>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</si>
  <si>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</si>
  <si>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</si>
  <si>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</si>
  <si>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</si>
  <si>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</si>
  <si>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</si>
  <si>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</si>
  <si>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</si>
  <si>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</si>
  <si>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</si>
  <si>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</si>
  <si>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</si>
  <si>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</si>
  <si>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</si>
  <si>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</si>
  <si>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</si>
  <si>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</si>
  <si>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</si>
  <si>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</si>
  <si>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</si>
  <si>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</si>
  <si>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</si>
  <si>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</si>
  <si>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</si>
  <si>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</si>
  <si>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</si>
  <si>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</si>
  <si>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</si>
  <si>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</si>
  <si>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</si>
  <si>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</si>
  <si>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</si>
  <si>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</si>
  <si>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</si>
  <si>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</si>
  <si>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</si>
  <si>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</si>
  <si>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</si>
  <si>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</si>
  <si>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</si>
  <si>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</si>
  <si>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</si>
  <si>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</si>
  <si>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</si>
  <si>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</si>
  <si>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</si>
  <si>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</si>
  <si>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</si>
  <si>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</si>
  <si>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</si>
  <si>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</si>
  <si>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</si>
  <si>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</si>
  <si>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</si>
  <si>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</si>
  <si>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</si>
  <si>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</si>
  <si>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</si>
  <si>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</si>
  <si>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</si>
  <si>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</si>
  <si>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</si>
  <si>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</si>
  <si>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</si>
  <si>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</si>
  <si>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</si>
  <si>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</si>
  <si>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</si>
  <si>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</si>
  <si>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</si>
  <si>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</si>
  <si>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</si>
  <si>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</si>
  <si>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</si>
  <si>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</si>
  <si>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</si>
  <si>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</si>
  <si>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</si>
  <si>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</si>
  <si>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</si>
  <si>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</si>
  <si>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</si>
  <si>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</si>
  <si>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</si>
  <si>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</si>
  <si>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</si>
  <si>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</si>
  <si>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</si>
  <si>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</si>
  <si>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</si>
  <si>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</si>
  <si>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</si>
  <si>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</si>
  <si>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</si>
  <si>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</si>
  <si>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</si>
  <si>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</si>
  <si>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</si>
  <si>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</si>
  <si>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</si>
  <si>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</si>
  <si>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</si>
  <si>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</si>
  <si>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</si>
  <si>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</si>
  <si>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</si>
  <si>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</si>
  <si>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</si>
  <si>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</si>
  <si>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</si>
  <si>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</si>
  <si>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</si>
  <si>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</si>
  <si>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</si>
  <si>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</si>
  <si>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</si>
  <si>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</si>
  <si>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</si>
  <si>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</si>
  <si>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</si>
  <si>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</si>
  <si>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</si>
  <si>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</si>
  <si>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</si>
  <si>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</si>
  <si>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</si>
  <si>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</si>
  <si>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</si>
  <si>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</si>
  <si>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</si>
  <si>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</si>
  <si>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</si>
  <si>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</si>
  <si>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</si>
  <si>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</si>
  <si>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</si>
  <si>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</si>
  <si>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</si>
  <si>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</si>
  <si>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</si>
  <si>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</si>
  <si>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</si>
  <si>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</si>
  <si>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</si>
  <si>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</si>
  <si>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</si>
  <si>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</si>
  <si>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</si>
  <si>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</si>
  <si>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</si>
  <si>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</si>
  <si>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</si>
  <si>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</si>
  <si>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</si>
  <si>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</si>
  <si>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</si>
  <si>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</si>
  <si>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</si>
  <si>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</si>
  <si>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</si>
  <si>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</si>
  <si>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</si>
  <si>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</si>
  <si>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</si>
  <si>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</si>
  <si>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</si>
  <si>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</si>
  <si>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</si>
  <si>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</si>
  <si>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</si>
  <si>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</si>
  <si>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</si>
  <si>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</si>
  <si>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</si>
  <si>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</si>
  <si>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</si>
  <si>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</si>
  <si>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</si>
  <si>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</si>
  <si>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</si>
  <si>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</si>
  <si>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</si>
  <si>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</si>
  <si>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</si>
  <si>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</si>
  <si>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</si>
  <si>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</si>
  <si>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</si>
  <si>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</si>
  <si>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</si>
  <si>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</si>
  <si>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</si>
  <si>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</si>
  <si>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</si>
  <si>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</si>
  <si>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</si>
  <si>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</si>
  <si>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</si>
  <si>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</si>
  <si>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</si>
  <si>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</si>
  <si>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</si>
  <si>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</si>
  <si>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</si>
  <si>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</si>
  <si>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</si>
  <si>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</si>
  <si>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</si>
  <si>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</si>
  <si>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</si>
  <si>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</si>
  <si>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</si>
  <si>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</si>
  <si>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</si>
  <si>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</si>
  <si>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</si>
  <si>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</si>
  <si>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</si>
  <si>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</si>
  <si>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</si>
  <si>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</si>
  <si>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</si>
  <si>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</si>
  <si>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</si>
  <si>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</si>
  <si>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</si>
  <si>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</si>
  <si>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</si>
  <si>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</si>
  <si>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</si>
  <si>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</si>
  <si>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</si>
  <si>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</si>
  <si>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</si>
  <si>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</si>
  <si>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</si>
  <si>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</si>
  <si>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</si>
  <si>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</si>
  <si>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</si>
  <si>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</si>
  <si>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</si>
  <si>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</si>
  <si>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</si>
  <si>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</si>
  <si>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</si>
  <si>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</si>
  <si>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</si>
  <si>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</si>
  <si>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</si>
  <si>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</si>
  <si>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</si>
  <si>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</si>
  <si>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</si>
  <si>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</si>
  <si>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</si>
  <si>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</si>
  <si>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</si>
  <si>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</si>
  <si>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</si>
  <si>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</si>
  <si>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</si>
  <si>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</si>
  <si>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</si>
  <si>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</si>
  <si>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</si>
  <si>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</si>
  <si>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</si>
  <si>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</si>
  <si>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</si>
  <si>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</si>
  <si>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</si>
  <si>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</si>
  <si>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</si>
  <si>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</si>
  <si>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</si>
  <si>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</si>
  <si>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</si>
  <si>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</si>
  <si>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</si>
  <si>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</si>
  <si>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</si>
  <si>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</si>
  <si>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</si>
  <si>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</si>
  <si>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</si>
  <si>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</si>
  <si>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</si>
  <si>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</si>
  <si>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</si>
  <si>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</si>
  <si>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</si>
  <si>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</si>
  <si>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</si>
  <si>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</si>
  <si>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</si>
  <si>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</si>
  <si>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</si>
  <si>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</si>
  <si>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</si>
  <si>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</si>
  <si>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</si>
  <si>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</si>
  <si>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</si>
  <si>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</si>
  <si>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</si>
  <si>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</si>
  <si>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</si>
  <si>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</si>
  <si>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</si>
  <si>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</si>
  <si>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</si>
  <si>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</si>
  <si>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</si>
  <si>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</si>
  <si>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</si>
  <si>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</si>
  <si>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</si>
  <si>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</si>
  <si>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</si>
  <si>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</si>
  <si>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</si>
  <si>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</si>
  <si>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</si>
  <si>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</si>
  <si>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</si>
  <si>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</si>
  <si>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</si>
  <si>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</si>
  <si>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</si>
  <si>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</si>
  <si>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</si>
  <si>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</si>
  <si>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</si>
  <si>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</si>
  <si>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</si>
  <si>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</si>
  <si>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</si>
  <si>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</si>
  <si>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</si>
  <si>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</si>
  <si>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</si>
  <si>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</si>
  <si>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</si>
  <si>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</si>
  <si>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</si>
  <si>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</si>
  <si>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</si>
  <si>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</si>
  <si>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</si>
  <si>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</si>
  <si>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</si>
  <si>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</si>
  <si>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</si>
  <si>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</si>
  <si>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</si>
  <si>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</si>
  <si>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</si>
  <si>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</si>
  <si>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</si>
  <si>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</si>
  <si>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</si>
  <si>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</si>
  <si>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</si>
  <si>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</si>
  <si>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</si>
  <si>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</si>
  <si>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</si>
  <si>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</si>
  <si>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</si>
  <si>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</si>
  <si>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</si>
  <si>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</si>
  <si>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</si>
  <si>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</si>
  <si>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</si>
  <si>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</si>
  <si>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</si>
  <si>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</si>
  <si>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</si>
  <si>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</si>
  <si>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</si>
  <si>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</si>
  <si>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</si>
  <si>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</si>
  <si>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</si>
  <si>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</si>
  <si>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</si>
  <si>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</si>
  <si>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</si>
  <si>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</si>
  <si>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</si>
  <si>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</si>
  <si>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</si>
  <si>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</si>
  <si>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</si>
  <si>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</si>
  <si>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</si>
  <si>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</si>
  <si>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</si>
  <si>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</si>
  <si>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</si>
  <si>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</si>
  <si>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</si>
  <si>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</si>
  <si>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</si>
  <si>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</si>
  <si>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</si>
  <si>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</si>
  <si>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</si>
  <si>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</si>
  <si>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</si>
  <si>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</si>
  <si>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</si>
  <si>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</si>
  <si>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</si>
  <si>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</si>
  <si>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</si>
  <si>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</si>
  <si>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</si>
  <si>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</si>
  <si>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</si>
  <si>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</si>
  <si>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</si>
  <si>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</si>
  <si>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</si>
  <si>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</si>
  <si>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</si>
  <si>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</si>
  <si>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</si>
  <si>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</si>
  <si>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</si>
  <si>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</si>
  <si>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</si>
  <si>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</si>
  <si>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</si>
  <si>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</si>
  <si>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</si>
  <si>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</si>
  <si>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</si>
  <si>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</si>
  <si>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</si>
  <si>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</si>
  <si>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</si>
  <si>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</si>
  <si>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</si>
  <si>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</si>
  <si>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</si>
  <si>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</si>
  <si>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</si>
  <si>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</si>
  <si>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</si>
  <si>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</si>
  <si>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</si>
  <si>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</si>
  <si>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</si>
  <si>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</si>
  <si>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</si>
  <si>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</si>
  <si>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</si>
  <si>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</si>
  <si>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</si>
  <si>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</si>
  <si>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</si>
  <si>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</si>
  <si>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</si>
  <si>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</si>
  <si>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</si>
  <si>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</si>
  <si>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</si>
  <si>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</si>
  <si>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</si>
  <si>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</si>
  <si>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</si>
  <si>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</si>
  <si>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</si>
  <si>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</si>
  <si>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</si>
  <si>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</si>
  <si>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</si>
  <si>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</si>
  <si>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</si>
  <si>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</si>
  <si>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</si>
  <si>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</si>
  <si>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</si>
  <si>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</si>
  <si>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</si>
  <si>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</si>
  <si>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</si>
  <si>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</si>
  <si>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</si>
  <si>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</si>
  <si>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</si>
  <si>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</si>
  <si>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</si>
  <si>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</si>
  <si>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</si>
  <si>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</si>
  <si>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</si>
  <si>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</si>
  <si>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</si>
  <si>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</si>
  <si>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</si>
  <si>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</si>
  <si>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</si>
  <si>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</si>
  <si>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</si>
  <si>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</si>
  <si>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</si>
  <si>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</si>
  <si>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</si>
  <si>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</si>
  <si>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</si>
  <si>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</si>
  <si>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</si>
  <si>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</si>
  <si>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</si>
  <si>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</si>
  <si>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</si>
  <si>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</si>
  <si>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</si>
  <si>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</si>
  <si>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</si>
  <si>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</si>
  <si>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</si>
  <si>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</si>
  <si>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</si>
  <si>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</si>
  <si>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</si>
  <si>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</si>
  <si>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</si>
  <si>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</si>
  <si>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</si>
  <si>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</si>
  <si>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</si>
  <si>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</si>
  <si>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</si>
  <si>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</si>
  <si>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</si>
  <si>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</si>
  <si>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</si>
  <si>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</si>
  <si>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</si>
  <si>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</si>
  <si>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</si>
  <si>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</si>
  <si>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</si>
  <si>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</si>
  <si>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</si>
  <si>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</si>
  <si>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</si>
  <si>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</si>
  <si>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</si>
  <si>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</si>
  <si>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</si>
  <si>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</si>
  <si>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</si>
  <si>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</si>
  <si>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</si>
  <si>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</si>
  <si>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</si>
  <si>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</si>
  <si>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</si>
  <si>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</si>
  <si>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</si>
  <si>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</si>
  <si>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</si>
  <si>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</si>
  <si>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</si>
  <si>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</si>
  <si>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</si>
  <si>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</si>
  <si>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</si>
  <si>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</si>
  <si>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</si>
  <si>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</si>
  <si>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</si>
  <si>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</si>
  <si>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</si>
  <si>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</si>
  <si>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</si>
  <si>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</si>
  <si>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</si>
  <si>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</si>
  <si>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</si>
  <si>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</si>
  <si>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</si>
  <si>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</si>
  <si>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</si>
  <si>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</si>
  <si>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</si>
  <si>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</si>
  <si>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</si>
  <si>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</si>
  <si>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</si>
  <si>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</si>
  <si>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</si>
  <si>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</si>
  <si>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</si>
  <si>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</si>
  <si>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</si>
  <si>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</si>
  <si>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</si>
  <si>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</si>
  <si>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</si>
  <si>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</si>
  <si>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</si>
  <si>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</si>
  <si>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</si>
  <si>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</si>
  <si>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</si>
  <si>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</si>
  <si>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</si>
  <si>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</si>
  <si>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</si>
  <si>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</si>
  <si>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</si>
  <si>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</si>
  <si>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</si>
  <si>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</si>
  <si>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</si>
  <si>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</si>
  <si>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</si>
  <si>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</si>
  <si>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</si>
  <si>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</si>
  <si>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</si>
  <si>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</si>
  <si>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</si>
  <si>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</si>
  <si>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</si>
  <si>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</si>
  <si>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</si>
  <si>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</si>
  <si>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</si>
  <si>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</si>
  <si>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</si>
  <si>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</si>
  <si>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</si>
  <si>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</si>
  <si>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</si>
  <si>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</si>
  <si>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</si>
  <si>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</si>
  <si>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</si>
  <si>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</si>
  <si>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</si>
  <si>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</si>
  <si>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</si>
  <si>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</si>
  <si>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</si>
  <si>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</si>
  <si>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</si>
  <si>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</si>
  <si>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</si>
  <si>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</si>
  <si>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</si>
  <si>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</si>
  <si>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</si>
  <si>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</si>
  <si>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</si>
  <si>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</si>
  <si>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</si>
  <si>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</si>
  <si>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</si>
  <si>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</si>
  <si>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</si>
  <si>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</si>
  <si>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</si>
  <si>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</si>
  <si>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</si>
  <si>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</si>
  <si>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</si>
  <si>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</si>
  <si>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</si>
  <si>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</si>
  <si>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</si>
  <si>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</si>
  <si>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</si>
  <si>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</si>
  <si>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</si>
  <si>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</si>
  <si>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</si>
  <si>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</si>
  <si>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</si>
  <si>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</si>
  <si>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</si>
  <si>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</si>
  <si>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</si>
  <si>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</si>
  <si>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</si>
  <si>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</si>
  <si>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</si>
  <si>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</si>
  <si>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</si>
  <si>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</si>
  <si>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</si>
  <si>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</si>
  <si>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</si>
  <si>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</si>
  <si>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</si>
  <si>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</si>
  <si>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</si>
  <si>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</si>
  <si>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</si>
  <si>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</si>
  <si>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</si>
  <si>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</si>
  <si>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</si>
  <si>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</si>
  <si>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</si>
  <si>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</si>
  <si>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</si>
  <si>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</si>
  <si>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</si>
  <si>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</si>
  <si>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</si>
  <si>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</si>
  <si>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</si>
  <si>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</si>
  <si>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</si>
  <si>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</si>
  <si>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</si>
  <si>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</si>
  <si>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</si>
  <si>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</si>
  <si>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</si>
  <si>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</si>
  <si>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</si>
  <si>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</si>
  <si>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</si>
  <si>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</si>
  <si>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</si>
  <si>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</si>
  <si>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</si>
  <si>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</si>
  <si>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</si>
  <si>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</si>
  <si>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</si>
  <si>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</si>
  <si>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</si>
  <si>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</si>
  <si>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</si>
  <si>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</si>
  <si>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</si>
  <si>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</si>
  <si>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</si>
  <si>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</si>
  <si>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</si>
  <si>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</si>
  <si>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</si>
  <si>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</si>
  <si>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</si>
  <si>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</si>
  <si>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</si>
  <si>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</si>
  <si>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</si>
  <si>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</si>
  <si>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</si>
  <si>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</si>
  <si>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</si>
  <si>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</si>
  <si>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</si>
  <si>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</si>
  <si>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</si>
  <si>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</si>
  <si>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</si>
  <si>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</si>
  <si>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</si>
  <si>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</si>
  <si>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</si>
  <si>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</si>
  <si>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</si>
  <si>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</si>
  <si>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</si>
  <si>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</si>
  <si>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</si>
  <si>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</si>
  <si>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</si>
  <si>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</si>
  <si>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</si>
  <si>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</si>
  <si>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</si>
  <si>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</si>
  <si>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</si>
  <si>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</si>
  <si>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</si>
  <si>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</si>
  <si>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</si>
  <si>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</si>
  <si>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</si>
  <si>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</si>
  <si>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</si>
  <si>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</si>
  <si>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</si>
  <si>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</si>
  <si>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</si>
  <si>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</si>
  <si>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</si>
  <si>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</si>
  <si>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</si>
  <si>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</si>
  <si>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</si>
  <si>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</si>
  <si>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</si>
  <si>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</si>
  <si>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</si>
  <si>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</si>
  <si>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</si>
  <si>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</si>
  <si>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</si>
  <si>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</si>
  <si>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</si>
  <si>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</si>
  <si>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</si>
  <si>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</si>
  <si>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</si>
  <si>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</si>
  <si>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</si>
  <si>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</si>
  <si>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</si>
  <si>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</si>
  <si>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</si>
  <si>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</si>
  <si>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</si>
  <si>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</si>
  <si>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</si>
  <si>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</si>
  <si>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</si>
  <si>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</si>
  <si>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</si>
  <si>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</si>
  <si>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</si>
  <si>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</si>
  <si>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</si>
  <si>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</si>
  <si>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</si>
  <si>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</si>
  <si>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</si>
  <si>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</si>
  <si>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</si>
  <si>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</si>
  <si>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</si>
  <si>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</si>
  <si>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</si>
  <si>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</si>
  <si>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</si>
  <si>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</si>
  <si>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</si>
  <si>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</si>
  <si>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</si>
  <si>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</si>
  <si>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</si>
  <si>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</si>
  <si>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</si>
  <si>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</si>
  <si>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</si>
  <si>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</si>
  <si>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</si>
  <si>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</si>
  <si>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</si>
  <si>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</si>
  <si>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</si>
  <si>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</si>
  <si>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</si>
  <si>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</si>
  <si>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</si>
  <si>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</si>
  <si>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</si>
  <si>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</si>
  <si>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</si>
  <si>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</si>
  <si>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</si>
  <si>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</si>
  <si>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</si>
  <si>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</si>
  <si>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</si>
  <si>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</si>
  <si>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</si>
  <si>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</si>
  <si>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</si>
  <si>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</si>
  <si>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</si>
  <si>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</si>
  <si>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</si>
  <si>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</si>
  <si>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</si>
  <si>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</si>
  <si>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</si>
  <si>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</si>
  <si>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</si>
  <si>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</si>
  <si>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</si>
  <si>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</si>
  <si>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</si>
  <si>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</si>
  <si>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</si>
  <si>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</si>
  <si>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</si>
  <si>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</si>
  <si>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</si>
  <si>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</si>
  <si>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</si>
  <si>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</si>
  <si>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</si>
  <si>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</si>
  <si>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</si>
  <si>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</si>
  <si>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</si>
  <si>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</si>
  <si>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</si>
  <si>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</si>
  <si>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</si>
  <si>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</si>
  <si>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</si>
  <si>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</si>
  <si>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</si>
  <si>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</si>
  <si>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</si>
  <si>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</si>
  <si>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</si>
  <si>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</si>
  <si>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</si>
  <si>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</si>
  <si>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</si>
  <si>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</si>
  <si>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</si>
  <si>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</si>
  <si>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</si>
  <si>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</si>
  <si>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</si>
  <si>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</si>
  <si>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</si>
  <si>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</si>
  <si>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</si>
  <si>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</si>
  <si>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</si>
  <si>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</si>
  <si>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</si>
  <si>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</si>
  <si>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</si>
  <si>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</si>
  <si>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</si>
  <si>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</si>
  <si>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</si>
  <si>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</si>
  <si>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</si>
  <si>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</si>
  <si>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</si>
  <si>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</si>
  <si>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</si>
  <si>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</si>
  <si>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</si>
  <si>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</si>
  <si>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</si>
  <si>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</si>
  <si>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</si>
  <si>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</si>
  <si>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</si>
  <si>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</si>
  <si>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</si>
  <si>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</si>
  <si>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</si>
  <si>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</si>
  <si>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</si>
  <si>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</si>
  <si>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</si>
  <si>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</si>
  <si>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</si>
  <si>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</si>
  <si>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</si>
  <si>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</si>
  <si>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</si>
  <si>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</si>
  <si>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</si>
  <si>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</si>
  <si>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</si>
  <si>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</si>
  <si>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</si>
  <si>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</si>
  <si>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</si>
  <si>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</si>
  <si>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</si>
  <si>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</si>
  <si>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</si>
  <si>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</si>
  <si>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</si>
  <si>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</si>
  <si>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</si>
  <si>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</si>
  <si>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</si>
  <si>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</si>
  <si>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</si>
  <si>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</si>
  <si>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</si>
  <si>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</si>
  <si>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</si>
  <si>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</si>
  <si>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</si>
  <si>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</si>
  <si>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</si>
  <si>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</si>
  <si>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</si>
  <si>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</si>
  <si>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</si>
  <si>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</si>
  <si>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</si>
  <si>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</si>
  <si>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</si>
  <si>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</si>
  <si>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</si>
  <si>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</si>
  <si>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</si>
  <si>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</si>
  <si>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</si>
  <si>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</si>
  <si>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</si>
  <si>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</si>
  <si>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</si>
  <si>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</si>
  <si>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</si>
  <si>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</si>
  <si>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</si>
  <si>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</si>
  <si>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</si>
  <si>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</si>
  <si>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</si>
  <si>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</si>
  <si>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</si>
  <si>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</si>
  <si>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</si>
  <si>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</si>
  <si>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</si>
  <si>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</si>
  <si>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</si>
  <si>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</si>
  <si>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</si>
  <si>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</si>
  <si>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</si>
  <si>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</si>
  <si>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</si>
  <si>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</si>
  <si>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</si>
  <si>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</si>
  <si>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</si>
  <si>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</si>
  <si>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</si>
  <si>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</si>
  <si>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</si>
  <si>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</si>
  <si>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</si>
  <si>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</si>
  <si>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</si>
  <si>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</si>
  <si>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</si>
  <si>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</si>
  <si>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</si>
  <si>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</si>
  <si>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</si>
  <si>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</si>
  <si>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</si>
  <si>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</si>
  <si>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</si>
  <si>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</si>
  <si>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</si>
  <si>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</si>
  <si>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</si>
  <si>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</si>
  <si>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</si>
  <si>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</si>
  <si>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</si>
  <si>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</si>
  <si>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</si>
  <si>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</si>
  <si>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</si>
  <si>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</si>
  <si>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</si>
  <si>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</si>
  <si>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</si>
  <si>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</si>
  <si>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</si>
  <si>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</si>
  <si>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</si>
  <si>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</si>
  <si>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</si>
  <si>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</si>
  <si>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</si>
  <si>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</si>
  <si>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</si>
  <si>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</si>
  <si>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</si>
  <si>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</si>
  <si>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</si>
  <si>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</si>
  <si>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</si>
  <si>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</si>
  <si>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</si>
  <si>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</si>
  <si>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</si>
  <si>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</si>
  <si>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</si>
  <si>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</si>
  <si>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</si>
  <si>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</si>
  <si>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</si>
  <si>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</si>
  <si>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</si>
  <si>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</si>
  <si>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</si>
  <si>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</si>
  <si>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</si>
  <si>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</si>
  <si>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</si>
  <si>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</si>
  <si>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</si>
  <si>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</si>
  <si>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</si>
  <si>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</si>
  <si>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</si>
  <si>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</si>
  <si>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</si>
  <si>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</si>
  <si>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</si>
  <si>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</si>
  <si>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</si>
  <si>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</si>
  <si>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</si>
  <si>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</si>
  <si>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</si>
  <si>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</si>
  <si>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</si>
  <si>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</si>
  <si>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</si>
  <si>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</si>
  <si>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</si>
  <si>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</si>
  <si>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</si>
  <si>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</si>
  <si>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</si>
  <si>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</si>
  <si>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</si>
  <si>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</si>
  <si>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</si>
  <si>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</si>
  <si>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</si>
  <si>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</si>
  <si>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</si>
  <si>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</si>
  <si>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</si>
  <si>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</si>
  <si>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</si>
  <si>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</si>
  <si>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</si>
  <si>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</si>
  <si>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</si>
  <si>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</si>
  <si>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</si>
  <si>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</si>
  <si>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</si>
  <si>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</si>
  <si>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</si>
  <si>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</si>
  <si>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</si>
  <si>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</si>
  <si>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</si>
  <si>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</si>
  <si>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</si>
  <si>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</si>
  <si>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</si>
  <si>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</si>
  <si>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</si>
  <si>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</si>
  <si>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</si>
  <si>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</si>
  <si>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</si>
  <si>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</si>
  <si>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</si>
  <si>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</si>
  <si>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</si>
  <si>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</si>
  <si>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</si>
  <si>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</si>
  <si>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</si>
  <si>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</si>
  <si>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</si>
  <si>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</si>
  <si>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</si>
  <si>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</si>
  <si>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</si>
  <si>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</si>
  <si>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</si>
  <si>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</si>
  <si>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</si>
  <si>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</si>
  <si>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</si>
  <si>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</si>
  <si>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</si>
  <si>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</si>
  <si>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</si>
  <si>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</si>
  <si>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</si>
  <si>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</si>
  <si>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</si>
  <si>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</si>
  <si>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</si>
  <si>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</si>
  <si>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</si>
  <si>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</si>
  <si>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</si>
  <si>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</si>
  <si>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</si>
  <si>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</si>
  <si>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</si>
  <si>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</si>
  <si>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</si>
  <si>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</si>
  <si>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</si>
  <si>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</si>
  <si>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</si>
  <si>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</si>
  <si>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</si>
  <si>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</si>
  <si>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</si>
  <si>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</si>
  <si>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</si>
  <si>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</si>
  <si>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</si>
  <si>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</si>
  <si>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</si>
  <si>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</si>
  <si>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</si>
  <si>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</si>
  <si>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</si>
  <si>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</si>
  <si>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</si>
  <si>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</si>
  <si>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</si>
  <si>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</si>
  <si>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</si>
  <si>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</si>
  <si>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</si>
  <si>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</si>
  <si>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</si>
  <si>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</si>
  <si>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</si>
  <si>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</si>
  <si>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</si>
  <si>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</si>
  <si>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</si>
  <si>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</si>
  <si>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</si>
  <si>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</si>
  <si>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</si>
  <si>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</si>
  <si>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</si>
  <si>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</si>
  <si>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</si>
  <si>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</si>
  <si>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</si>
  <si>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</si>
  <si>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</si>
  <si>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</si>
  <si>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</si>
  <si>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</si>
  <si>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</si>
  <si>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</si>
  <si>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</si>
  <si>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</si>
  <si>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</si>
  <si>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</si>
  <si>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</si>
  <si>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</si>
  <si>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</si>
  <si>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</si>
  <si>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</si>
  <si>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</si>
  <si>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</si>
  <si>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</si>
  <si>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</si>
  <si>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</si>
  <si>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</si>
  <si>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</si>
  <si>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</si>
  <si>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</si>
  <si>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</si>
  <si>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</si>
  <si>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</si>
  <si>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</si>
  <si>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</si>
  <si>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</si>
  <si>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</si>
  <si>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</si>
  <si>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</si>
  <si>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</si>
  <si>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</si>
  <si>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</si>
  <si>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</si>
  <si>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</si>
  <si>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</si>
  <si>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</si>
  <si>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</si>
  <si>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</si>
  <si>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</si>
  <si>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</si>
  <si>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</si>
  <si>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</si>
  <si>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</si>
  <si>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</si>
  <si>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</si>
  <si>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</si>
  <si>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</si>
  <si>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</si>
  <si>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</si>
  <si>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</si>
  <si>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</si>
  <si>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</si>
  <si>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</si>
  <si>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</si>
  <si>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</si>
  <si>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</si>
  <si>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</si>
  <si>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</si>
  <si>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</si>
  <si>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</si>
  <si>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</si>
  <si>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</si>
  <si>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</si>
  <si>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</si>
  <si>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</si>
  <si>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</si>
  <si>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</si>
  <si>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</si>
  <si>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</si>
  <si>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</si>
  <si>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</si>
  <si>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</si>
  <si>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</si>
  <si>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</si>
  <si>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</si>
  <si>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</si>
  <si>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</si>
  <si>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</si>
  <si>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</si>
  <si>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</si>
  <si>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</si>
  <si>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</si>
  <si>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</si>
  <si>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</si>
  <si>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</si>
  <si>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</si>
  <si>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</si>
  <si>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</si>
  <si>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</si>
  <si>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</si>
  <si>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</si>
  <si>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</si>
  <si>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</si>
  <si>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</si>
  <si>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</si>
  <si>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</si>
  <si>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</si>
  <si>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</si>
  <si>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</si>
  <si>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</si>
  <si>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</si>
  <si>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</si>
  <si>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</si>
  <si>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</si>
  <si>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</si>
  <si>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</si>
  <si>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</si>
  <si>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</si>
  <si>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</si>
  <si>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</si>
  <si>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</si>
  <si>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</si>
  <si>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</si>
  <si>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</si>
  <si>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</si>
  <si>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</si>
  <si>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</si>
  <si>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</si>
  <si>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</si>
  <si>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</si>
  <si>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</si>
  <si>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</si>
  <si>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</si>
  <si>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</si>
  <si>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</si>
  <si>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</si>
  <si>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</si>
  <si>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</si>
  <si>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</si>
  <si>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</si>
  <si>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</si>
  <si>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</si>
  <si>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</si>
  <si>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</si>
  <si>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</si>
  <si>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</si>
  <si>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</si>
  <si>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</si>
  <si>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</si>
  <si>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</si>
  <si>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</si>
  <si>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</si>
  <si>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</si>
  <si>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</si>
  <si>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</si>
  <si>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</si>
  <si>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</si>
  <si>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</si>
  <si>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</si>
  <si>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</si>
  <si>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</si>
  <si>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</si>
  <si>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</si>
  <si>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</si>
  <si>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</si>
  <si>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</si>
  <si>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</si>
  <si>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</si>
  <si>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</si>
  <si>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</si>
  <si>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</si>
  <si>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</si>
  <si>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</si>
  <si>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</si>
  <si>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</si>
  <si>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</si>
  <si>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</si>
  <si>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</si>
  <si>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</si>
  <si>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</si>
  <si>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</si>
  <si>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</si>
  <si>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</si>
  <si>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</si>
  <si>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</si>
  <si>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</si>
  <si>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</si>
  <si>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</si>
  <si>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</si>
  <si>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</si>
  <si>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</si>
  <si>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</si>
  <si>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</si>
  <si>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</si>
  <si>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</si>
  <si>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</si>
  <si>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</si>
  <si>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</si>
  <si>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</si>
  <si>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</si>
  <si>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</si>
  <si>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</si>
  <si>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</si>
  <si>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</si>
  <si>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</si>
  <si>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</si>
  <si>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</si>
  <si>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</si>
  <si>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</si>
  <si>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</si>
  <si>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</si>
  <si>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</si>
  <si>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</si>
  <si>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</si>
  <si>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</si>
  <si>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</si>
  <si>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</si>
  <si>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</si>
  <si>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</si>
  <si>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</si>
  <si>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</si>
  <si>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</si>
  <si>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</si>
  <si>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</si>
  <si>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</si>
  <si>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</si>
  <si>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</si>
  <si>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</si>
  <si>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</si>
  <si>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</si>
  <si>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</si>
  <si>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</si>
  <si>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</si>
  <si>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</si>
  <si>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</si>
  <si>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</si>
  <si>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</si>
  <si>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</si>
  <si>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</si>
  <si>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</si>
  <si>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</si>
  <si>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</si>
  <si>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</si>
  <si>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</si>
  <si>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</si>
  <si>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</si>
  <si>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</si>
  <si>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</si>
  <si>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</si>
  <si>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</si>
  <si>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</si>
  <si>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</si>
  <si>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</si>
  <si>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</si>
  <si>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</si>
  <si>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</si>
  <si>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</si>
  <si>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</si>
  <si>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</si>
  <si>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</si>
  <si>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</si>
  <si>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</si>
  <si>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</si>
  <si>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</si>
  <si>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</si>
  <si>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</si>
  <si>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</si>
  <si>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</si>
  <si>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</si>
  <si>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</si>
  <si>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</si>
  <si>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</si>
  <si>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</si>
  <si>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</si>
  <si>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</si>
  <si>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</si>
  <si>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</si>
  <si>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</si>
  <si>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</si>
  <si>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</si>
  <si>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</si>
  <si>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</si>
  <si>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</si>
  <si>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</si>
  <si>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</si>
  <si>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</si>
  <si>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</si>
  <si>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</si>
  <si>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</si>
  <si>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</si>
  <si>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</si>
  <si>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</si>
  <si>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</si>
  <si>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</si>
  <si>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</si>
  <si>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</si>
  <si>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</si>
  <si>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</si>
  <si>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</si>
  <si>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</si>
  <si>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</si>
  <si>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</si>
  <si>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</si>
  <si>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</si>
  <si>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</si>
  <si>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</si>
  <si>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</si>
  <si>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</si>
  <si>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</si>
  <si>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</si>
  <si>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</si>
  <si>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</si>
  <si>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</si>
  <si>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</si>
  <si>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</si>
  <si>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</si>
  <si>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</si>
  <si>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</si>
  <si>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</si>
  <si>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</si>
  <si>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</si>
  <si>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</si>
  <si>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</si>
  <si>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</si>
  <si>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</si>
  <si>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</si>
  <si>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</si>
  <si>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</si>
  <si>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</si>
  <si>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</si>
  <si>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</si>
  <si>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</si>
  <si>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</si>
  <si>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</si>
  <si>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</si>
  <si>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</si>
  <si>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</si>
  <si>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</si>
  <si>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</si>
  <si>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</si>
  <si>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</si>
  <si>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</si>
  <si>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</si>
  <si>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</si>
  <si>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</si>
  <si>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</si>
  <si>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</si>
  <si>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</si>
  <si>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</si>
  <si>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</si>
  <si>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</si>
  <si>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</si>
  <si>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</si>
  <si>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</si>
  <si>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</si>
  <si>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</si>
  <si>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</si>
  <si>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</si>
  <si>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</si>
  <si>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</si>
  <si>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</si>
  <si>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</si>
  <si>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</si>
  <si>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</si>
  <si>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</si>
  <si>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</si>
  <si>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</si>
  <si>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</si>
  <si>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</si>
  <si>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</si>
  <si>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</si>
  <si>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</si>
  <si>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</si>
  <si>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</si>
  <si>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</si>
  <si>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</si>
  <si>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</si>
  <si>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</si>
  <si>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</si>
  <si>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</si>
  <si>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</si>
  <si>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</si>
  <si>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</si>
  <si>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</si>
  <si>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</si>
  <si>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</si>
  <si>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</si>
  <si>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</si>
  <si>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</si>
  <si>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</si>
  <si>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</si>
  <si>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</si>
  <si>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</si>
  <si>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</si>
  <si>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</si>
  <si>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</si>
  <si>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</si>
  <si>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</si>
  <si>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</si>
  <si>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</si>
  <si>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</si>
  <si>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</si>
  <si>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</si>
  <si>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</si>
  <si>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</si>
  <si>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</si>
  <si>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</si>
  <si>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</si>
  <si>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</si>
  <si>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</si>
  <si>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</si>
  <si>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</si>
  <si>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</si>
  <si>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</si>
  <si>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</si>
  <si>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</si>
  <si>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</si>
  <si>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</si>
  <si>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</si>
  <si>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</si>
  <si>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</si>
  <si>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</si>
  <si>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</si>
  <si>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</si>
  <si>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</si>
  <si>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</si>
  <si>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</si>
  <si>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</si>
  <si>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</si>
  <si>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</si>
  <si>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</si>
  <si>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</si>
  <si>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</si>
  <si>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</si>
  <si>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</si>
  <si>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</si>
  <si>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</si>
  <si>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</si>
  <si>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</si>
  <si>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</si>
  <si>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</si>
  <si>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</si>
  <si>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</si>
  <si>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</si>
  <si>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</si>
  <si>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</si>
  <si>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</si>
  <si>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</si>
  <si>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</si>
  <si>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</si>
  <si>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</si>
  <si>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</si>
  <si>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</si>
  <si>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</si>
  <si>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</si>
  <si>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</si>
  <si>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</si>
  <si>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</si>
  <si>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</si>
  <si>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</si>
  <si>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</si>
  <si>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</si>
  <si>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</si>
  <si>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</si>
  <si>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</si>
  <si>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</si>
  <si>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</si>
  <si>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</si>
  <si>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</si>
  <si>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</si>
  <si>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</si>
  <si>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</si>
  <si>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</si>
  <si>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</si>
  <si>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</si>
  <si>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</si>
  <si>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</si>
  <si>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</si>
  <si>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</si>
  <si>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</si>
  <si>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</si>
  <si>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</si>
  <si>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</si>
  <si>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</si>
  <si>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</si>
  <si>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</si>
  <si>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</si>
  <si>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</si>
  <si>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</si>
  <si>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</si>
  <si>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</si>
  <si>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</si>
  <si>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</si>
  <si>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</si>
  <si>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</si>
  <si>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</si>
  <si>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</si>
  <si>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</si>
  <si>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</si>
  <si>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</si>
  <si>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</si>
  <si>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</si>
  <si>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</si>
  <si>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</si>
  <si>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</si>
  <si>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</si>
  <si>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</si>
  <si>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</si>
  <si>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</si>
  <si>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</si>
  <si>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</si>
  <si>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</si>
  <si>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</si>
  <si>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</si>
  <si>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</si>
  <si>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</si>
  <si>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</si>
  <si>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</si>
  <si>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</si>
  <si>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</si>
  <si>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</si>
  <si>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</si>
  <si>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</si>
  <si>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</si>
  <si>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</si>
  <si>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</si>
  <si>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</si>
  <si>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</si>
  <si>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</si>
  <si>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</si>
  <si>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</si>
  <si>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</si>
  <si>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</si>
  <si>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</si>
  <si>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</si>
  <si>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</si>
  <si>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</si>
  <si>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</si>
  <si>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</si>
  <si>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</si>
  <si>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</si>
  <si>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</si>
  <si>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</si>
  <si>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</si>
  <si>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</si>
  <si>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</si>
  <si>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</si>
  <si>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</si>
  <si>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</si>
  <si>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</si>
  <si>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</si>
  <si>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</si>
  <si>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</si>
  <si>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</si>
  <si>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</si>
  <si>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</si>
  <si>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</si>
  <si>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</si>
  <si>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</si>
  <si>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</si>
  <si>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</si>
  <si>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</si>
  <si>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</si>
  <si>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</si>
  <si>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</si>
  <si>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</si>
  <si>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</si>
  <si>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</si>
  <si>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</si>
  <si>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</si>
  <si>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</si>
  <si>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</si>
  <si>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</si>
  <si>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</si>
  <si>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</si>
  <si>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</si>
  <si>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</si>
  <si>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</si>
  <si>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</si>
  <si>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</si>
  <si>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</si>
  <si>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</si>
  <si>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</si>
  <si>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</si>
  <si>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</si>
  <si>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</si>
  <si>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</si>
  <si>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</si>
  <si>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</si>
  <si>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</si>
  <si>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</si>
  <si>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</si>
  <si>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</si>
  <si>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</si>
  <si>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</si>
  <si>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</si>
  <si>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</si>
  <si>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</si>
  <si>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</si>
  <si>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</si>
  <si>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</si>
  <si>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</si>
  <si>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</si>
  <si>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</si>
  <si>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</si>
  <si>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</si>
  <si>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</si>
  <si>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</si>
  <si>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</si>
  <si>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</si>
  <si>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</si>
  <si>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</si>
  <si>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</si>
  <si>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</si>
  <si>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</si>
  <si>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</si>
  <si>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</si>
  <si>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</si>
  <si>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</si>
  <si>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</si>
  <si>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</si>
  <si>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</si>
  <si>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</si>
  <si>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</si>
  <si>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</si>
  <si>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</si>
  <si>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</si>
  <si>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</si>
  <si>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</si>
  <si>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</si>
  <si>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</si>
  <si>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</si>
  <si>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</si>
  <si>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</si>
  <si>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</si>
  <si>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</si>
  <si>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</si>
  <si>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</si>
  <si>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</si>
  <si>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</si>
  <si>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</si>
  <si>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</si>
  <si>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</si>
  <si>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</si>
  <si>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</si>
  <si>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</si>
  <si>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</si>
  <si>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</si>
  <si>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</si>
  <si>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</si>
  <si>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</si>
  <si>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</si>
  <si>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</si>
  <si>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</si>
  <si>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</si>
  <si>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</si>
  <si>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</si>
  <si>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</si>
  <si>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</si>
  <si>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</si>
  <si>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</si>
  <si>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</si>
  <si>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</si>
  <si>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</si>
  <si>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</si>
  <si>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</si>
  <si>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</si>
  <si>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</si>
  <si>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</si>
  <si>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</si>
  <si>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</si>
  <si>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</si>
  <si>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</si>
  <si>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</si>
  <si>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</si>
  <si>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</si>
  <si>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</si>
  <si>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</si>
  <si>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</si>
  <si>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</si>
  <si>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</si>
  <si>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</si>
  <si>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</si>
  <si>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</si>
  <si>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</si>
  <si>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</si>
  <si>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</si>
  <si>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</si>
  <si>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</si>
  <si>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</si>
  <si>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</si>
  <si>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</si>
  <si>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</si>
  <si>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</si>
  <si>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</si>
  <si>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</si>
  <si>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</si>
  <si>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</si>
  <si>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</si>
  <si>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</si>
  <si>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</si>
  <si>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</si>
  <si>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</si>
  <si>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</si>
  <si>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</si>
  <si>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</si>
  <si>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</si>
  <si>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</si>
  <si>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</si>
  <si>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</si>
  <si>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</si>
  <si>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</si>
  <si>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</si>
  <si>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</si>
  <si>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</si>
  <si>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</si>
  <si>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</si>
  <si>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</si>
  <si>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</si>
  <si>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</si>
  <si>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</si>
  <si>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</si>
  <si>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</si>
  <si>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</si>
  <si>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</si>
  <si>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</si>
  <si>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</si>
  <si>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</si>
  <si>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</si>
  <si>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</si>
  <si>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</si>
  <si>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</si>
  <si>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</si>
  <si>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</si>
  <si>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</si>
  <si>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</si>
  <si>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</si>
  <si>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</si>
  <si>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</si>
  <si>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</si>
  <si>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</si>
  <si>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</si>
  <si>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</si>
  <si>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</si>
  <si>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</si>
  <si>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</si>
  <si>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</si>
  <si>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</si>
  <si>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</si>
  <si>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</si>
  <si>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</si>
  <si>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</si>
  <si>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</si>
  <si>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</si>
  <si>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</si>
  <si>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</si>
  <si>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</si>
  <si>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</si>
  <si>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</si>
  <si>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</si>
  <si>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</si>
  <si>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</si>
  <si>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</si>
  <si>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</si>
  <si>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</si>
  <si>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</si>
  <si>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</si>
  <si>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</si>
  <si>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</si>
  <si>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</si>
  <si>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</si>
  <si>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</si>
  <si>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</si>
  <si>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</si>
  <si>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</si>
  <si>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</si>
  <si>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</si>
  <si>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</si>
  <si>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</si>
  <si>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</si>
  <si>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</si>
  <si>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</si>
  <si>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</si>
  <si>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</si>
  <si>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</si>
  <si>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</si>
  <si>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</si>
  <si>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</si>
  <si>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</si>
  <si>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</si>
  <si>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</si>
  <si>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</si>
  <si>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</si>
  <si>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</si>
  <si>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</si>
  <si>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</si>
  <si>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</si>
  <si>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</si>
  <si>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</si>
  <si>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</si>
  <si>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</si>
  <si>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</si>
  <si>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</si>
  <si>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</si>
  <si>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</si>
  <si>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</si>
  <si>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</si>
  <si>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</si>
  <si>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</si>
  <si>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</si>
  <si>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</si>
  <si>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</si>
  <si>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</si>
  <si>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</si>
  <si>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</si>
  <si>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</si>
  <si>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</si>
  <si>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</si>
  <si>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</si>
  <si>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</si>
  <si>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</si>
  <si>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</si>
  <si>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</si>
  <si>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</si>
  <si>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</si>
  <si>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</si>
  <si>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</si>
  <si>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</si>
  <si>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</si>
  <si>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</si>
  <si>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</si>
  <si>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</si>
  <si>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</si>
  <si>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</si>
  <si>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</si>
  <si>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</si>
  <si>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</si>
  <si>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</si>
  <si>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</si>
  <si>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</si>
  <si>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</si>
  <si>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</si>
  <si>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</si>
  <si>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</si>
  <si>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</si>
  <si>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</si>
  <si>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</si>
  <si>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</si>
  <si>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</si>
  <si>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</si>
  <si>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</si>
  <si>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</si>
  <si>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</si>
  <si>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</si>
  <si>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</si>
  <si>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</si>
  <si>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</si>
  <si>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</si>
  <si>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</si>
  <si>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</si>
  <si>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</si>
  <si>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</si>
  <si>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</si>
  <si>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</si>
  <si>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</si>
  <si>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</si>
  <si>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</si>
  <si>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</si>
  <si>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</si>
  <si>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</si>
  <si>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</si>
  <si>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</si>
  <si>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</si>
  <si>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</si>
  <si>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</si>
  <si>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</si>
  <si>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</si>
  <si>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</si>
  <si>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</si>
  <si>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</si>
  <si>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</si>
  <si>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</si>
  <si>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</si>
  <si>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</si>
  <si>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</si>
  <si>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</si>
  <si>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</si>
  <si>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</si>
  <si>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</si>
  <si>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</si>
  <si>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</si>
  <si>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</si>
  <si>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</si>
  <si>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</si>
  <si>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</si>
  <si>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</si>
  <si>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</si>
  <si>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</si>
  <si>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</si>
  <si>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</si>
  <si>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</si>
  <si>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</si>
  <si>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</si>
  <si>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</si>
  <si>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</si>
  <si>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</si>
  <si>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</si>
  <si>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</si>
  <si>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</si>
  <si>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</si>
  <si>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</si>
  <si>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</si>
  <si>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</si>
  <si>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</si>
  <si>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</si>
  <si>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</si>
  <si>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</si>
  <si>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</si>
  <si>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</si>
  <si>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</si>
  <si>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</si>
  <si>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</si>
  <si>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</si>
  <si>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</si>
  <si>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</si>
  <si>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</si>
  <si>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</si>
  <si>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</si>
  <si>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</si>
  <si>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</si>
  <si>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</si>
  <si>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</si>
  <si>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</si>
  <si>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</si>
  <si>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</si>
  <si>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</si>
  <si>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</si>
  <si>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</si>
  <si>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</si>
  <si>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</si>
  <si>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</si>
  <si>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</si>
  <si>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</si>
  <si>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</si>
  <si>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</si>
  <si>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</si>
  <si>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</si>
  <si>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</si>
  <si>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</si>
  <si>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</si>
  <si>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</si>
  <si>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</si>
  <si>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</si>
  <si>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</si>
  <si>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</si>
  <si>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</si>
  <si>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</si>
  <si>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</si>
  <si>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</si>
  <si>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</si>
  <si>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</si>
  <si>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</si>
  <si>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</si>
  <si>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</si>
  <si>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</si>
  <si>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</si>
  <si>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</si>
  <si>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</si>
  <si>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</si>
  <si>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</si>
  <si>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</si>
  <si>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</si>
  <si>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</si>
  <si>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</si>
  <si>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</si>
  <si>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</si>
  <si>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</si>
  <si>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</si>
  <si>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</si>
  <si>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</si>
  <si>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</si>
  <si>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</si>
  <si>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</si>
  <si>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</si>
  <si>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</si>
  <si>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</si>
  <si>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</si>
  <si>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</si>
  <si>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</si>
  <si>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</si>
  <si>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</si>
  <si>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</si>
  <si>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</si>
  <si>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</si>
  <si>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</si>
  <si>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</si>
  <si>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</si>
  <si>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</si>
  <si>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</si>
  <si>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</si>
  <si>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</si>
  <si>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</si>
  <si>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</si>
  <si>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</si>
  <si>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</si>
  <si>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</si>
  <si>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</si>
  <si>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</si>
  <si>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</si>
  <si>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</si>
  <si>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</si>
  <si>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</si>
  <si>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</si>
  <si>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</si>
  <si>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</si>
  <si>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</si>
  <si>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</si>
  <si>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</si>
  <si>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</si>
  <si>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</si>
  <si>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</si>
  <si>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</si>
  <si>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</si>
  <si>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</si>
  <si>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</si>
  <si>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</si>
  <si>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</si>
  <si>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</si>
  <si>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</si>
  <si>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</si>
  <si>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</si>
  <si>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</si>
  <si>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</si>
  <si>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</si>
  <si>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</si>
  <si>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</si>
  <si>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</si>
  <si>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</si>
  <si>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</si>
  <si>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</si>
  <si>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</si>
  <si>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</si>
  <si>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</si>
  <si>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</si>
  <si>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</si>
  <si>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</si>
  <si>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</si>
  <si>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</si>
  <si>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</si>
  <si>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</si>
  <si>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</si>
  <si>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</si>
  <si>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</si>
  <si>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</si>
  <si>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</si>
  <si>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</si>
  <si>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</si>
  <si>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</si>
  <si>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</si>
  <si>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</si>
  <si>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</si>
  <si>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</si>
  <si>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</si>
  <si>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</si>
  <si>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</si>
  <si>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</si>
  <si>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</si>
  <si>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</si>
  <si>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</si>
  <si>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</si>
  <si>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</si>
  <si>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</si>
  <si>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</si>
  <si>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</si>
  <si>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</si>
  <si>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</si>
  <si>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</si>
  <si>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</si>
  <si>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</si>
  <si>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</si>
  <si>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</si>
  <si>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</si>
  <si>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</si>
  <si>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</si>
  <si>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</si>
  <si>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</si>
  <si>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</si>
  <si>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</si>
  <si>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</si>
  <si>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</si>
  <si>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</si>
  <si>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</si>
  <si>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</si>
  <si>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</si>
  <si>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</si>
  <si>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</si>
  <si>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</si>
  <si>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</si>
  <si>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</si>
  <si>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</si>
  <si>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</si>
  <si>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</si>
  <si>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</si>
  <si>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</si>
  <si>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</si>
  <si>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</si>
  <si>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</si>
  <si>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</si>
  <si>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</si>
  <si>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</si>
  <si>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</si>
  <si>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</si>
  <si>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</si>
  <si>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</si>
  <si>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</si>
  <si>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</si>
  <si>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</si>
  <si>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</si>
  <si>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</si>
  <si>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</si>
  <si>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</si>
  <si>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</si>
  <si>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</si>
  <si>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</si>
  <si>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</si>
  <si>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</si>
  <si>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</si>
  <si>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</si>
  <si>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</si>
  <si>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</si>
  <si>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</si>
  <si>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</si>
  <si>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</si>
  <si>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</si>
  <si>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</si>
  <si>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</si>
  <si>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</si>
  <si>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</si>
  <si>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</si>
  <si>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</si>
  <si>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</si>
  <si>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</si>
  <si>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</si>
  <si>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</si>
  <si>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</si>
  <si>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</si>
  <si>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</si>
  <si>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</si>
  <si>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</si>
  <si>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</si>
  <si>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</si>
  <si>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</si>
  <si>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</si>
  <si>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</si>
  <si>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</si>
  <si>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</si>
  <si>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</si>
  <si>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</si>
  <si>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</si>
  <si>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</si>
  <si>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</si>
  <si>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</si>
  <si>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</si>
  <si>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</si>
  <si>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</si>
  <si>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</si>
  <si>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</si>
  <si>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</si>
  <si>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</si>
  <si>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</si>
  <si>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</si>
  <si>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</si>
  <si>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</si>
  <si>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</si>
  <si>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</si>
  <si>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</si>
  <si>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</si>
  <si>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</si>
  <si>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</si>
  <si>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</si>
  <si>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</si>
  <si>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</si>
  <si>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</si>
  <si>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</si>
  <si>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</si>
  <si>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</si>
  <si>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</si>
  <si>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</si>
  <si>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</si>
  <si>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</si>
  <si>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</si>
  <si>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</si>
  <si>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</si>
  <si>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</si>
  <si>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</si>
  <si>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</si>
  <si>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</si>
  <si>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</si>
  <si>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</si>
  <si>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</si>
  <si>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</si>
  <si>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</si>
  <si>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</si>
  <si>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</si>
  <si>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</si>
  <si>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</si>
  <si>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</si>
  <si>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</si>
  <si>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</si>
  <si>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</si>
  <si>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</si>
  <si>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</si>
  <si>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</si>
  <si>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</si>
  <si>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</si>
  <si>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</si>
  <si>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</si>
  <si>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</si>
  <si>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</si>
  <si>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</si>
  <si>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</si>
  <si>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</si>
  <si>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</si>
  <si>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</si>
  <si>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</si>
  <si>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</si>
  <si>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</si>
  <si>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</si>
  <si>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</si>
  <si>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</si>
  <si>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</si>
  <si>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</si>
  <si>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</si>
  <si>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</si>
  <si>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</si>
  <si>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</si>
  <si>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</si>
  <si>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</si>
  <si>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</si>
  <si>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</si>
  <si>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</si>
  <si>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</si>
  <si>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</si>
  <si>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</si>
  <si>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</si>
  <si>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</si>
  <si>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</si>
  <si>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</si>
  <si>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</si>
  <si>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</si>
  <si>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</si>
  <si>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</si>
  <si>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</si>
  <si>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</si>
  <si>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</si>
  <si>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</si>
  <si>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</si>
  <si>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</si>
  <si>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</si>
  <si>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</si>
  <si>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</si>
  <si>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</si>
  <si>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</si>
  <si>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</si>
  <si>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</si>
  <si>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</si>
  <si>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</si>
  <si>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</si>
  <si>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</si>
  <si>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</si>
  <si>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</si>
  <si>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</si>
  <si>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</si>
  <si>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</si>
  <si>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</si>
  <si>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</si>
  <si>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</si>
  <si>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</si>
  <si>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</si>
  <si>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</si>
  <si>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</si>
  <si>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</si>
  <si>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</si>
  <si>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</si>
  <si>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</si>
  <si>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</si>
  <si>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</si>
  <si>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</si>
  <si>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</si>
  <si>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</si>
  <si>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</si>
  <si>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</si>
  <si>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</si>
  <si>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</si>
  <si>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</si>
  <si>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</si>
  <si>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</si>
  <si>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</si>
  <si>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</si>
  <si>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</si>
  <si>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</si>
  <si>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</si>
  <si>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</si>
  <si>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</si>
  <si>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</si>
  <si>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</si>
  <si>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</si>
  <si>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</si>
  <si>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</si>
  <si>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</si>
  <si>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</si>
  <si>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</si>
  <si>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</si>
  <si>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</si>
  <si>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</si>
  <si>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</si>
  <si>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</si>
  <si>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</si>
  <si>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</si>
  <si>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</si>
  <si>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</si>
  <si>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</si>
  <si>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</si>
  <si>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</si>
  <si>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</si>
  <si>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</si>
  <si>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</si>
  <si>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</si>
  <si>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</si>
  <si>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</si>
  <si>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</si>
  <si>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</si>
  <si>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</si>
  <si>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</si>
  <si>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</si>
  <si>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</si>
  <si>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</si>
  <si>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</si>
  <si>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</si>
  <si>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</si>
  <si>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</si>
  <si>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</si>
  <si>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</si>
  <si>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</si>
  <si>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</si>
  <si>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</si>
  <si>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</si>
  <si>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</si>
  <si>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</si>
  <si>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</si>
  <si>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</si>
  <si>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</si>
  <si>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</si>
  <si>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</si>
  <si>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</si>
  <si>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</si>
  <si>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</si>
  <si>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</si>
  <si>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</si>
  <si>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</si>
  <si>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</si>
  <si>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</si>
  <si>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</si>
  <si>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</si>
  <si>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</si>
  <si>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</si>
  <si>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</si>
  <si>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</si>
  <si>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</si>
  <si>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</si>
  <si>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</si>
  <si>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</si>
  <si>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</si>
  <si>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</si>
  <si>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</si>
  <si>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</si>
  <si>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</si>
  <si>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</si>
  <si>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</si>
  <si>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</si>
  <si>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</si>
  <si>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</si>
  <si>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</si>
  <si>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</si>
  <si>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</si>
  <si>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</si>
  <si>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</si>
  <si>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</si>
  <si>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</si>
  <si>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</si>
  <si>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</si>
  <si>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</si>
  <si>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</si>
  <si>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</si>
  <si>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</si>
  <si>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</si>
  <si>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</si>
  <si>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</si>
  <si>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</si>
  <si>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</si>
  <si>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</si>
  <si>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</si>
  <si>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</si>
  <si>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</si>
  <si>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</si>
  <si>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</si>
  <si>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</si>
  <si>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</si>
  <si>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</si>
  <si>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</si>
  <si>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</si>
  <si>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</si>
  <si>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</si>
  <si>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</si>
  <si>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</si>
  <si>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</si>
  <si>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</si>
  <si>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</si>
  <si>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</si>
  <si>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</si>
  <si>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</si>
  <si>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</si>
  <si>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</si>
  <si>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</si>
  <si>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</si>
  <si>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</si>
  <si>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</si>
  <si>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</si>
  <si>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</si>
  <si>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</si>
  <si>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</si>
  <si>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</si>
  <si>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</si>
  <si>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</si>
  <si>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</si>
  <si>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</si>
  <si>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</si>
  <si>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</si>
  <si>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</si>
  <si>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</si>
  <si>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</si>
  <si>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</si>
  <si>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</si>
  <si>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</si>
  <si>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</si>
  <si>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</si>
  <si>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</si>
  <si>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</si>
  <si>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</si>
  <si>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</si>
  <si>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</si>
  <si>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</si>
  <si>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</si>
  <si>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</si>
  <si>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</si>
  <si>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</si>
  <si>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</si>
  <si>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</si>
  <si>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</si>
  <si>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</si>
  <si>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</si>
  <si>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</si>
  <si>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</si>
  <si>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</si>
  <si>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</si>
  <si>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</si>
  <si>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</si>
  <si>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</si>
  <si>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</si>
  <si>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</si>
  <si>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</si>
  <si>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</si>
  <si>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</si>
  <si>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</si>
  <si>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</si>
  <si>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</si>
  <si>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</si>
  <si>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</si>
  <si>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</si>
  <si>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</si>
  <si>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</si>
  <si>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</si>
  <si>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</si>
  <si>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</si>
  <si>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</si>
  <si>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</si>
  <si>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</si>
  <si>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</si>
  <si>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</si>
  <si>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</si>
  <si>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</si>
  <si>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</si>
  <si>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</si>
  <si>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</si>
  <si>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</si>
  <si>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</si>
  <si>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</si>
  <si>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</si>
  <si>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</si>
  <si>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</si>
  <si>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</si>
  <si>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</si>
  <si>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</si>
  <si>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</si>
  <si>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</si>
  <si>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</si>
  <si>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</si>
  <si>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</si>
  <si>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</si>
  <si>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</si>
  <si>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</si>
  <si>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</si>
  <si>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</si>
  <si>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</si>
  <si>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</si>
  <si>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</si>
  <si>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</si>
  <si>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</si>
  <si>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</si>
  <si>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</si>
  <si>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</si>
  <si>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</si>
  <si>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</si>
  <si>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</si>
  <si>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</si>
  <si>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</si>
  <si>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</si>
  <si>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</si>
  <si>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</si>
  <si>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</si>
  <si>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</si>
  <si>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</si>
  <si>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</si>
  <si>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</si>
  <si>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</si>
  <si>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</si>
  <si>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</si>
  <si>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</si>
  <si>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</si>
  <si>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</si>
  <si>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</si>
  <si>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</si>
  <si>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</si>
  <si>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</si>
  <si>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</si>
  <si>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</si>
  <si>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</si>
  <si>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</si>
  <si>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</si>
  <si>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</si>
  <si>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</si>
  <si>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</si>
  <si>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</si>
  <si>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</si>
  <si>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</si>
  <si>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</si>
  <si>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</si>
  <si>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</si>
  <si>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</si>
  <si>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</si>
  <si>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</si>
  <si>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</si>
  <si>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</si>
  <si>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</si>
  <si>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</si>
  <si>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</si>
  <si>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</si>
  <si>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</si>
  <si>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</si>
  <si>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</si>
  <si>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</si>
  <si>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</si>
  <si>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</si>
  <si>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</si>
  <si>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</si>
  <si>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</si>
  <si>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</si>
  <si>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</si>
  <si>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</si>
  <si>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</si>
  <si>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</si>
  <si>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</si>
  <si>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</si>
  <si>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</si>
  <si>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</si>
  <si>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</si>
  <si>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</si>
  <si>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</si>
  <si>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</si>
  <si>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</si>
  <si>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</si>
  <si>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</si>
  <si>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</si>
  <si>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</si>
  <si>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</si>
  <si>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</si>
  <si>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</si>
  <si>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</si>
  <si>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</si>
  <si>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</si>
  <si>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</si>
  <si>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</si>
  <si>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</si>
  <si>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</si>
  <si>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</si>
  <si>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</si>
  <si>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</si>
  <si>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</si>
  <si>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</si>
  <si>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</si>
  <si>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</si>
  <si>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</si>
  <si>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</si>
  <si>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</si>
  <si>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</si>
  <si>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</si>
  <si>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</si>
  <si>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</si>
  <si>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</si>
  <si>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</si>
  <si>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</si>
  <si>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</si>
  <si>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</si>
  <si>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</si>
  <si>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</si>
  <si>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</si>
  <si>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</si>
  <si>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</si>
  <si>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</si>
  <si>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</si>
  <si>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</si>
  <si>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</si>
  <si>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</si>
  <si>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</si>
  <si>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</si>
  <si>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</si>
  <si>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</si>
  <si>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</si>
  <si>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</si>
  <si>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</si>
  <si>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</si>
  <si>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</si>
  <si>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</si>
  <si>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</si>
  <si>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</si>
  <si>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</si>
  <si>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</si>
  <si>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</si>
  <si>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</si>
  <si>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</si>
  <si>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</si>
  <si>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</si>
  <si>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</si>
  <si>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</si>
  <si>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</si>
  <si>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</si>
  <si>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</si>
  <si>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</si>
  <si>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</si>
  <si>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</si>
  <si>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</si>
  <si>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</si>
  <si>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</si>
  <si>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</si>
  <si>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</si>
  <si>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</si>
  <si>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</si>
  <si>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</si>
  <si>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</si>
  <si>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</si>
  <si>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</si>
  <si>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</si>
  <si>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</si>
  <si>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</si>
  <si>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</si>
  <si>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</si>
  <si>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</si>
  <si>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</si>
  <si>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</si>
  <si>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</si>
  <si>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</si>
  <si>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</si>
  <si>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</si>
  <si>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</si>
  <si>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</si>
  <si>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</si>
  <si>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</si>
  <si>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</si>
  <si>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</si>
  <si>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</si>
  <si>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</si>
  <si>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</si>
  <si>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</si>
  <si>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</si>
  <si>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</si>
  <si>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</si>
  <si>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</si>
  <si>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</si>
  <si>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</si>
  <si>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</si>
  <si>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</si>
  <si>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</si>
  <si>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</si>
  <si>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</si>
  <si>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</si>
  <si>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</si>
  <si>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</si>
  <si>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</si>
  <si>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</si>
  <si>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</si>
  <si>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</si>
  <si>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</si>
  <si>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</si>
  <si>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</si>
  <si>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</si>
  <si>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</si>
  <si>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</si>
  <si>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</si>
  <si>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</si>
  <si>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</si>
  <si>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</si>
  <si>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</si>
  <si>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</si>
  <si>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</si>
  <si>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</si>
  <si>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</si>
  <si>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</si>
  <si>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</si>
  <si>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</si>
  <si>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</si>
  <si>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</si>
  <si>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</si>
  <si>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</si>
  <si>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</si>
  <si>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</si>
  <si>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</si>
  <si>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</si>
  <si>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</si>
  <si>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</si>
  <si>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</si>
  <si>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</si>
  <si>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</si>
  <si>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</si>
  <si>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</si>
  <si>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</si>
  <si>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</si>
  <si>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</si>
  <si>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</si>
  <si>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</si>
  <si>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</si>
  <si>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</si>
  <si>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</si>
  <si>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</si>
  <si>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</si>
  <si>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</si>
  <si>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</si>
  <si>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</si>
  <si>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</si>
  <si>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</si>
  <si>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</si>
  <si>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</si>
  <si>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</si>
  <si>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</si>
  <si>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</si>
  <si>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</si>
  <si>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</si>
  <si>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</si>
  <si>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</si>
  <si>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</si>
  <si>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</si>
  <si>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</si>
  <si>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</si>
  <si>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</si>
  <si>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</si>
  <si>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</si>
  <si>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</si>
  <si>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</si>
  <si>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</si>
  <si>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</si>
  <si>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</si>
  <si>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</si>
  <si>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</si>
  <si>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</si>
  <si>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</si>
  <si>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</si>
  <si>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</si>
  <si>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</si>
  <si>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</si>
  <si>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</si>
  <si>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</si>
  <si>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</si>
  <si>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</si>
  <si>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</si>
  <si>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</si>
  <si>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</si>
  <si>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</si>
  <si>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</si>
  <si>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</si>
  <si>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</si>
  <si>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</si>
  <si>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</si>
  <si>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</si>
  <si>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</si>
  <si>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</si>
  <si>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</si>
  <si>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</si>
  <si>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</si>
  <si>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</si>
  <si>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</si>
  <si>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</si>
  <si>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</si>
  <si>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</si>
  <si>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</si>
  <si>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</si>
  <si>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</si>
  <si>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</si>
  <si>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</si>
  <si>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</si>
  <si>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</si>
  <si>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</si>
  <si>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</si>
  <si>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</si>
  <si>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</si>
  <si>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</si>
  <si>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</si>
  <si>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</si>
  <si>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</si>
  <si>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</si>
  <si>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</si>
  <si>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</si>
  <si>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</si>
  <si>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</si>
  <si>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</si>
  <si>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</si>
  <si>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</si>
  <si>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</si>
  <si>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</si>
  <si>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</si>
  <si>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</si>
  <si>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</si>
  <si>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</si>
  <si>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</si>
  <si>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</si>
  <si>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</si>
  <si>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</si>
  <si>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</si>
  <si>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</si>
  <si>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</si>
  <si>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</si>
  <si>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</si>
  <si>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</si>
  <si>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</si>
  <si>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</si>
  <si>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</si>
  <si>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</si>
  <si>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</si>
  <si>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</si>
  <si>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</si>
  <si>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</si>
  <si>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</si>
  <si>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</si>
  <si>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</si>
  <si>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</si>
  <si>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</si>
  <si>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</si>
  <si>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</si>
  <si>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</si>
  <si>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</si>
  <si>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</si>
  <si>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</si>
  <si>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</si>
  <si>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</si>
  <si>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</si>
  <si>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</si>
  <si>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</si>
  <si>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</si>
  <si>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</si>
  <si>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</si>
  <si>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</si>
  <si>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</si>
  <si>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</si>
  <si>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</si>
  <si>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</si>
  <si>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</si>
  <si>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</si>
  <si>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</si>
  <si>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</si>
  <si>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</si>
  <si>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</si>
  <si>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</si>
  <si>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</si>
  <si>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</si>
  <si>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</si>
  <si>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</si>
  <si>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</si>
  <si>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</si>
  <si>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</si>
  <si>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</si>
  <si>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</si>
  <si>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</si>
  <si>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</si>
  <si>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</si>
  <si>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</si>
  <si>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</si>
  <si>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</si>
  <si>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</si>
  <si>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</si>
  <si>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</si>
  <si>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</si>
  <si>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</si>
  <si>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</si>
  <si>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</si>
  <si>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</si>
  <si>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</si>
  <si>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</si>
  <si>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</si>
  <si>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</si>
  <si>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</si>
  <si>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</si>
  <si>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</si>
  <si>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</si>
  <si>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</si>
  <si>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</si>
  <si>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</si>
  <si>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</si>
  <si>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</si>
  <si>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</si>
  <si>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</si>
  <si>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</si>
  <si>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</si>
  <si>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</si>
  <si>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</si>
  <si>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</si>
  <si>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</si>
  <si>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</si>
  <si>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</si>
  <si>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</si>
  <si>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</si>
  <si>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</si>
  <si>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</si>
  <si>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</si>
  <si>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</si>
  <si>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</si>
  <si>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</si>
  <si>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</si>
  <si>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</si>
  <si>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</si>
  <si>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</si>
  <si>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</si>
  <si>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</si>
  <si>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</si>
  <si>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</si>
  <si>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</si>
  <si>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</si>
  <si>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</si>
  <si>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</si>
  <si>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</si>
  <si>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</si>
  <si>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</si>
  <si>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</si>
  <si>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</si>
  <si>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</si>
  <si>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</si>
  <si>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</si>
  <si>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</si>
  <si>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</si>
  <si>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</si>
  <si>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</si>
  <si>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</si>
  <si>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</si>
  <si>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</si>
  <si>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</si>
  <si>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</si>
  <si>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</si>
  <si>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</si>
  <si>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</si>
  <si>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</si>
  <si>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</si>
  <si>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</si>
  <si>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</si>
  <si>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</si>
  <si>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</si>
  <si>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</si>
  <si>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</si>
  <si>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</si>
  <si>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</si>
  <si>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</si>
  <si>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</si>
  <si>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</si>
  <si>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</si>
  <si>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</si>
  <si>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</si>
  <si>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</si>
  <si>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</si>
  <si>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</si>
  <si>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</si>
  <si>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</si>
  <si>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</si>
  <si>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</si>
  <si>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</si>
  <si>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</si>
  <si>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</si>
  <si>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</si>
  <si>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</si>
  <si>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</si>
  <si>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</si>
  <si>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</si>
  <si>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</si>
  <si>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</si>
  <si>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</si>
  <si>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</si>
  <si>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</si>
  <si>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</si>
  <si>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</si>
  <si>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</si>
  <si>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</si>
  <si>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</si>
  <si>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</si>
  <si>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</si>
  <si>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</si>
  <si>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</si>
  <si>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</si>
  <si>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</si>
  <si>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</si>
  <si>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</si>
  <si>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</si>
  <si>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</si>
  <si>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</si>
  <si>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</si>
  <si>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</si>
  <si>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</si>
  <si>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</si>
  <si>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</si>
  <si>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</si>
  <si>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</si>
  <si>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</si>
  <si>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</si>
  <si>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</si>
  <si>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</si>
  <si>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</si>
  <si>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</si>
  <si>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</si>
  <si>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</si>
  <si>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</si>
  <si>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</si>
  <si>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</si>
  <si>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</si>
  <si>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</si>
  <si>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</si>
  <si>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</si>
  <si>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</si>
  <si>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</si>
  <si>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</si>
  <si>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</si>
  <si>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</si>
  <si>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</si>
  <si>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</si>
  <si>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</si>
  <si>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</si>
  <si>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</si>
  <si>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</si>
  <si>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</si>
  <si>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</si>
  <si>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</si>
  <si>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</si>
  <si>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</si>
  <si>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</si>
  <si>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</si>
  <si>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</si>
  <si>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</si>
  <si>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</si>
  <si>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</si>
  <si>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</si>
  <si>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</si>
  <si>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</si>
  <si>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</si>
  <si>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</si>
  <si>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</si>
  <si>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</si>
  <si>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</si>
  <si>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</si>
  <si>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</si>
  <si>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</si>
  <si>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</si>
  <si>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</si>
  <si>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</si>
  <si>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</si>
  <si>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</si>
  <si>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</si>
  <si>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</si>
  <si>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</si>
  <si>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</si>
  <si>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</si>
  <si>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</si>
  <si>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</si>
  <si>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</si>
  <si>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</si>
  <si>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</si>
  <si>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</si>
  <si>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</si>
  <si>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</si>
  <si>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</si>
  <si>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</si>
  <si>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</si>
  <si>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</si>
  <si>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</si>
  <si>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</si>
  <si>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</si>
  <si>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</si>
  <si>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</si>
  <si>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</si>
  <si>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</si>
  <si>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</si>
  <si>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</si>
  <si>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</si>
  <si>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</si>
  <si>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</si>
  <si>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</si>
  <si>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</si>
  <si>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</si>
  <si>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</si>
  <si>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</si>
  <si>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</si>
  <si>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</si>
  <si>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</si>
  <si>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</si>
  <si>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</si>
  <si>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</si>
  <si>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</si>
  <si>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</si>
  <si>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</si>
  <si>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</si>
  <si>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</si>
  <si>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</si>
  <si>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</si>
  <si>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</si>
  <si>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</si>
  <si>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</si>
  <si>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</si>
  <si>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</si>
  <si>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</si>
  <si>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</si>
  <si>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</si>
  <si>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</si>
  <si>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</si>
  <si>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</si>
  <si>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</si>
  <si>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</si>
  <si>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</si>
  <si>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</si>
  <si>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</si>
  <si>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</si>
  <si>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</si>
  <si>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</si>
  <si>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</si>
  <si>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</si>
  <si>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</si>
  <si>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</si>
  <si>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</si>
  <si>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</si>
  <si>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</si>
  <si>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</si>
  <si>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</si>
  <si>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</si>
  <si>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</si>
  <si>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</si>
  <si>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</si>
  <si>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</si>
  <si>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</si>
  <si>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</si>
  <si>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</si>
  <si>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</si>
  <si>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</si>
  <si>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</si>
  <si>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</si>
  <si>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</si>
  <si>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</si>
  <si>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</si>
  <si>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</si>
  <si>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</si>
  <si>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</si>
  <si>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</si>
  <si>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</si>
  <si>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</si>
  <si>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</si>
  <si>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</si>
  <si>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</si>
  <si>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</si>
  <si>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</si>
  <si>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</si>
  <si>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</si>
  <si>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</si>
  <si>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</si>
  <si>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</si>
  <si>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</si>
  <si>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</si>
  <si>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</si>
  <si>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</si>
  <si>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</si>
  <si>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</si>
  <si>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</si>
  <si>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</si>
  <si>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</si>
  <si>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</si>
  <si>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</si>
  <si>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</si>
  <si>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</si>
  <si>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</si>
  <si>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</si>
  <si>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</si>
  <si>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</si>
  <si>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</si>
  <si>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</si>
  <si>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</si>
  <si>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</si>
  <si>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</si>
  <si>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</si>
  <si>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</si>
  <si>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</si>
  <si>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</si>
  <si>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</si>
  <si>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</si>
  <si>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</si>
  <si>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</si>
  <si>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</si>
  <si>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</si>
  <si>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</si>
  <si>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</si>
  <si>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</si>
  <si>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</si>
  <si>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</si>
  <si>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</si>
  <si>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</si>
  <si>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</si>
  <si>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</si>
  <si>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</si>
  <si>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</si>
  <si>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</si>
  <si>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</si>
  <si>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</si>
  <si>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</si>
  <si>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</si>
  <si>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</si>
  <si>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</si>
  <si>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</si>
  <si>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</si>
  <si>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</si>
  <si>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</si>
  <si>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</si>
  <si>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</si>
  <si>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</si>
  <si>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</si>
  <si>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</si>
  <si>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</si>
  <si>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</si>
  <si>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</si>
  <si>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</si>
  <si>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</si>
  <si>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</si>
  <si>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</si>
  <si>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</si>
  <si>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</si>
  <si>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</si>
  <si>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</si>
  <si>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</si>
  <si>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</si>
  <si>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</si>
  <si>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</si>
  <si>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</si>
  <si>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</si>
  <si>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</si>
  <si>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</si>
  <si>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</si>
  <si>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</si>
  <si>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</si>
  <si>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</si>
  <si>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</si>
  <si>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</si>
  <si>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</si>
  <si>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</si>
  <si>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</si>
  <si>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</si>
  <si>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</si>
  <si>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</si>
  <si>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</si>
  <si>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</si>
  <si>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</si>
  <si>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</si>
  <si>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</si>
  <si>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</si>
  <si>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</si>
  <si>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</si>
  <si>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</si>
  <si>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</si>
  <si>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</si>
  <si>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</si>
  <si>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</si>
  <si>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</si>
  <si>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</si>
  <si>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</si>
  <si>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</si>
  <si>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</si>
  <si>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</si>
  <si>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</si>
  <si>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</si>
  <si>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</si>
  <si>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</si>
  <si>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</si>
  <si>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</si>
  <si>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</si>
  <si>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</si>
  <si>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</si>
  <si>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</si>
  <si>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</si>
  <si>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</si>
  <si>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</si>
  <si>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</si>
  <si>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</si>
  <si>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</si>
  <si>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</si>
  <si>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</si>
  <si>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</si>
  <si>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</si>
  <si>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</si>
  <si>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</si>
  <si>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</si>
  <si>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</si>
  <si>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</si>
  <si>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</si>
  <si>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</si>
  <si>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</si>
  <si>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</si>
  <si>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</si>
  <si>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</si>
  <si>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</si>
  <si>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</si>
  <si>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</si>
  <si>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</si>
  <si>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</si>
  <si>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</si>
  <si>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</si>
  <si>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</si>
  <si>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</si>
  <si>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</si>
  <si>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</si>
  <si>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</si>
  <si>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</si>
  <si>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</si>
  <si>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</si>
  <si>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</si>
  <si>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</si>
  <si>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</si>
  <si>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</si>
  <si>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</si>
  <si>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</si>
  <si>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</si>
  <si>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</si>
  <si>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</si>
  <si>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</si>
  <si>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</si>
  <si>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</si>
  <si>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</si>
  <si>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</si>
  <si>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</si>
  <si>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</si>
  <si>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</si>
  <si>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</si>
  <si>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</si>
  <si>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</si>
  <si>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</si>
  <si>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</si>
  <si>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</si>
  <si>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</si>
  <si>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</si>
  <si>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</si>
  <si>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</si>
  <si>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</si>
  <si>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</si>
  <si>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</si>
  <si>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</si>
  <si>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</si>
  <si>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</si>
  <si>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</si>
  <si>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</si>
  <si>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</si>
  <si>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</si>
  <si>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</si>
  <si>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</si>
  <si>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</si>
  <si>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</si>
  <si>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</si>
  <si>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</si>
  <si>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</si>
  <si>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</si>
  <si>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</si>
  <si>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</si>
  <si>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</si>
  <si>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</si>
  <si>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</si>
  <si>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</si>
  <si>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</si>
  <si>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</si>
  <si>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</si>
  <si>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</si>
  <si>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</si>
  <si>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</si>
  <si>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</si>
  <si>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</si>
  <si>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</si>
  <si>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</si>
  <si>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</si>
  <si>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</si>
  <si>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</si>
  <si>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</si>
  <si>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</si>
  <si>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</si>
  <si>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</si>
  <si>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</si>
  <si>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</si>
  <si>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</si>
  <si>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</si>
  <si>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</si>
  <si>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</si>
  <si>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</si>
  <si>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</si>
  <si>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</si>
  <si>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</si>
  <si>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</si>
  <si>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</si>
  <si>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</si>
  <si>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</si>
  <si>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</si>
  <si>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</si>
  <si>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</si>
  <si>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</si>
  <si>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</si>
  <si>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</si>
  <si>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</si>
  <si>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</si>
  <si>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</si>
  <si>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</si>
  <si>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</si>
  <si>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</si>
  <si>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</si>
  <si>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</si>
  <si>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</si>
  <si>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</si>
  <si>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</si>
  <si>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</si>
  <si>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</si>
  <si>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</si>
  <si>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</si>
  <si>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</si>
  <si>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</si>
  <si>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</si>
  <si>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</si>
  <si>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</si>
  <si>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</si>
  <si>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</si>
  <si>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</si>
  <si>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</si>
  <si>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</si>
  <si>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</si>
  <si>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</si>
  <si>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</si>
  <si>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</si>
  <si>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</si>
  <si>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</si>
  <si>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</si>
  <si>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</si>
  <si>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</si>
  <si>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</si>
  <si>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</si>
  <si>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</si>
  <si>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</si>
  <si>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</si>
  <si>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</si>
  <si>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</si>
  <si>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</si>
  <si>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</si>
  <si>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</si>
  <si>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</si>
  <si>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</si>
  <si>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</si>
  <si>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</si>
  <si>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</si>
  <si>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</si>
  <si>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</si>
  <si>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</si>
  <si>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</si>
  <si>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</si>
  <si>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</si>
  <si>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</si>
  <si>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</si>
  <si>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</si>
  <si>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</si>
  <si>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</si>
  <si>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</si>
  <si>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</si>
  <si>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</si>
  <si>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</si>
  <si>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</si>
  <si>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</si>
  <si>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</si>
  <si>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</si>
  <si>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</si>
  <si>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</si>
  <si>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</si>
  <si>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</si>
  <si>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</si>
  <si>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</si>
  <si>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</si>
  <si>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</si>
  <si>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</si>
  <si>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</si>
  <si>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</si>
  <si>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</si>
  <si>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</si>
  <si>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</si>
  <si>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</si>
  <si>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</si>
  <si>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</si>
  <si>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</si>
  <si>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</si>
  <si>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</si>
  <si>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</si>
  <si>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</si>
  <si>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</si>
  <si>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</si>
  <si>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</si>
  <si>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</si>
  <si>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</si>
  <si>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</si>
  <si>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</si>
  <si>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</si>
  <si>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</si>
  <si>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</si>
  <si>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</si>
  <si>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</si>
  <si>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</si>
  <si>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</si>
  <si>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</si>
  <si>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</si>
  <si>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</si>
  <si>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</si>
  <si>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</si>
  <si>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</si>
  <si>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</si>
  <si>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</si>
  <si>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</si>
  <si>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</si>
  <si>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</si>
  <si>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</si>
  <si>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</si>
  <si>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</si>
  <si>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</si>
  <si>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</si>
  <si>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</si>
  <si>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</si>
  <si>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</si>
  <si>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</si>
  <si>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</si>
  <si>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</si>
  <si>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</si>
  <si>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</si>
  <si>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</si>
  <si>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</si>
  <si>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</si>
  <si>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</si>
  <si>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</si>
  <si>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</si>
  <si>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</si>
  <si>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</si>
  <si>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</si>
  <si>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</si>
  <si>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</si>
  <si>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</si>
  <si>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</si>
  <si>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</si>
  <si>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</si>
  <si>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</si>
  <si>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</si>
  <si>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</si>
  <si>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</si>
  <si>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</si>
  <si>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</si>
  <si>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</si>
  <si>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</si>
  <si>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</si>
  <si>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</si>
  <si>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</si>
  <si>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</si>
  <si>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</si>
  <si>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</si>
  <si>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</si>
  <si>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</si>
  <si>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</si>
  <si>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</si>
  <si>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</si>
  <si>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</si>
  <si>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</si>
  <si>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</si>
  <si>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</si>
  <si>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</si>
  <si>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</si>
  <si>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</si>
  <si>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</si>
  <si>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</si>
  <si>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</si>
  <si>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</si>
  <si>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</si>
  <si>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</si>
  <si>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</si>
  <si>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</si>
  <si>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</si>
  <si>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</si>
  <si>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</si>
  <si>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</si>
  <si>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</si>
  <si>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</si>
  <si>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</si>
  <si>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</si>
  <si>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</si>
  <si>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</si>
  <si>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</si>
  <si>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</si>
  <si>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</si>
  <si>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</si>
  <si>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</si>
  <si>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</si>
  <si>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</si>
  <si>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</si>
  <si>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</si>
  <si>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</si>
  <si>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</si>
  <si>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</si>
  <si>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</si>
  <si>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</si>
  <si>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</si>
  <si>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</si>
  <si>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</si>
  <si>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</si>
  <si>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</si>
  <si>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</si>
  <si>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</si>
  <si>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</si>
  <si>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</si>
  <si>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</si>
  <si>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</si>
  <si>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</si>
  <si>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</si>
  <si>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</si>
  <si>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</si>
  <si>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</si>
  <si>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</si>
  <si>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</si>
  <si>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</si>
  <si>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</si>
  <si>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</si>
  <si>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</si>
  <si>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</si>
  <si>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</si>
  <si>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</si>
  <si>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</si>
  <si>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</si>
  <si>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</si>
  <si>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</si>
  <si>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</si>
  <si>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</si>
  <si>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</si>
  <si>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</si>
  <si>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</si>
  <si>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</si>
  <si>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</si>
  <si>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</si>
  <si>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</si>
  <si>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</si>
  <si>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</si>
  <si>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</si>
  <si>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</si>
  <si>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</si>
  <si>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</si>
  <si>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</si>
  <si>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</si>
  <si>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</si>
  <si>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</si>
  <si>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</si>
  <si>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</si>
  <si>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</si>
  <si>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</si>
  <si>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</si>
  <si>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</si>
  <si>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</si>
  <si>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</si>
  <si>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</si>
  <si>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</si>
  <si>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</si>
  <si>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</si>
  <si>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</si>
  <si>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</si>
  <si>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</si>
  <si>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</si>
  <si>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</si>
  <si>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</si>
  <si>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</si>
  <si>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</si>
  <si>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</si>
  <si>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</si>
  <si>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</si>
  <si>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</si>
  <si>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</si>
  <si>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</si>
  <si>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</si>
  <si>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</si>
  <si>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</si>
  <si>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</si>
  <si>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</si>
  <si>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</si>
  <si>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</si>
  <si>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</si>
  <si>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</si>
  <si>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</si>
  <si>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</si>
  <si>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</si>
  <si>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</si>
  <si>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</si>
  <si>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</si>
  <si>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</si>
  <si>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</si>
  <si>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</si>
  <si>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</si>
  <si>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</si>
  <si>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</si>
  <si>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</si>
  <si>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</si>
  <si>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</si>
  <si>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</si>
  <si>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</si>
  <si>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</si>
  <si>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</si>
  <si>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</si>
  <si>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</si>
  <si>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</si>
  <si>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</si>
  <si>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</si>
  <si>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</si>
  <si>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</si>
  <si>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</si>
  <si>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</si>
  <si>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</si>
  <si>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</si>
  <si>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</si>
  <si>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</si>
  <si>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</si>
  <si>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</si>
  <si>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</si>
  <si>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</si>
  <si>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</si>
  <si>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</si>
  <si>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</si>
  <si>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</si>
  <si>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</si>
  <si>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</si>
  <si>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</si>
  <si>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</si>
  <si>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</si>
  <si>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</si>
  <si>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</si>
  <si>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</si>
  <si>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</si>
  <si>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</si>
  <si>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</si>
  <si>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</si>
  <si>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</si>
  <si>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</si>
  <si>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</si>
  <si>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</si>
  <si>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</si>
  <si>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</si>
  <si>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</si>
  <si>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</si>
  <si>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</si>
  <si>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</si>
  <si>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</si>
  <si>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</si>
  <si>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</si>
  <si>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</si>
  <si>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</si>
  <si>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</si>
  <si>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</si>
  <si>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</si>
  <si>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</si>
  <si>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</si>
  <si>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</si>
  <si>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</si>
  <si>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</si>
  <si>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</si>
  <si>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</si>
  <si>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</si>
  <si>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</si>
  <si>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</si>
  <si>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</si>
  <si>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</si>
  <si>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</si>
  <si>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</si>
  <si>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</si>
  <si>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</si>
  <si>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</si>
  <si>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</si>
  <si>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</si>
  <si>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</si>
  <si>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</si>
  <si>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</si>
  <si>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</si>
  <si>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</si>
  <si>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</si>
  <si>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</si>
  <si>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</si>
  <si>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</si>
  <si>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</si>
  <si>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</si>
  <si>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</si>
  <si>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</si>
  <si>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</si>
  <si>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</si>
  <si>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</si>
  <si>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</si>
  <si>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</si>
  <si>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</si>
  <si>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</si>
  <si>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</si>
  <si>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</si>
  <si>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</si>
  <si>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</si>
  <si>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</si>
  <si>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</si>
  <si>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</si>
  <si>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</si>
  <si>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</si>
  <si>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</si>
  <si>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</si>
  <si>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</si>
  <si>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</si>
  <si>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</si>
  <si>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</si>
  <si>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</si>
  <si>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</si>
  <si>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</si>
  <si>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</si>
  <si>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</si>
  <si>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</si>
  <si>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</si>
  <si>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</si>
  <si>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</si>
  <si>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</si>
  <si>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</si>
  <si>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</si>
  <si>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</si>
  <si>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</si>
  <si>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</si>
  <si>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</si>
  <si>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</si>
  <si>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</si>
  <si>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</si>
  <si>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</si>
  <si>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</si>
  <si>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</si>
  <si>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</si>
  <si>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</si>
  <si>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</si>
  <si>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</si>
  <si>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</si>
  <si>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</si>
  <si>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</si>
  <si>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</si>
  <si>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</si>
  <si>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</si>
  <si>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</si>
  <si>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</si>
  <si>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</si>
  <si>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</si>
  <si>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</si>
  <si>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</si>
  <si>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</si>
  <si>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</si>
  <si>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</si>
  <si>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</si>
  <si>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</si>
  <si>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</si>
  <si>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</si>
  <si>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</si>
  <si>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</si>
  <si>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</si>
  <si>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</si>
  <si>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</si>
  <si>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</si>
  <si>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</si>
  <si>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</si>
  <si>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</si>
  <si>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</si>
  <si>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</si>
  <si>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</si>
  <si>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</si>
  <si>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</si>
  <si>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</si>
  <si>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</si>
  <si>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</si>
  <si>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</si>
  <si>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</si>
  <si>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</si>
  <si>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</si>
  <si>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</si>
  <si>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</si>
  <si>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</si>
  <si>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</si>
  <si>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</si>
  <si>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</si>
  <si>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</si>
  <si>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</si>
  <si>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</si>
  <si>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</si>
  <si>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</si>
  <si>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</si>
  <si>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</si>
  <si>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</si>
  <si>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</si>
  <si>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</si>
  <si>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</si>
  <si>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</si>
  <si>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</si>
  <si>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</si>
  <si>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</si>
  <si>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</si>
  <si>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</si>
  <si>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</si>
  <si>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</si>
  <si>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</si>
  <si>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</si>
  <si>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</si>
  <si>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</si>
  <si>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</si>
  <si>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</si>
  <si>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</si>
  <si>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</si>
  <si>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</si>
  <si>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</si>
  <si>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</si>
  <si>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</si>
  <si>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</si>
  <si>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</si>
  <si>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</si>
  <si>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</si>
  <si>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</si>
  <si>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</si>
  <si>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</si>
  <si>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</si>
  <si>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</si>
  <si>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</si>
  <si>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</si>
  <si>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</si>
  <si>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</si>
  <si>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</si>
  <si>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</si>
  <si>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</si>
  <si>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</si>
  <si>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</si>
  <si>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</si>
  <si>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</si>
  <si>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</si>
  <si>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</si>
  <si>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</si>
  <si>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</si>
  <si>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</si>
  <si>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</si>
  <si>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</si>
  <si>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</si>
  <si>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</si>
  <si>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</si>
  <si>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</si>
  <si>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</si>
  <si>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</si>
  <si>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</si>
  <si>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</si>
  <si>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</si>
  <si>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</si>
  <si>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</si>
  <si>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</si>
  <si>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</si>
  <si>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</si>
  <si>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</si>
  <si>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</si>
  <si>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</si>
  <si>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</si>
  <si>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</si>
  <si>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</si>
  <si>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</si>
  <si>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</si>
  <si>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</si>
  <si>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</si>
  <si>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</si>
  <si>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</si>
  <si>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</si>
  <si>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</si>
  <si>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</si>
  <si>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</si>
  <si>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</si>
  <si>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</si>
  <si>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</si>
  <si>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</si>
  <si>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</si>
  <si>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</si>
  <si>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</si>
  <si>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</si>
  <si>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</si>
  <si>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</si>
  <si>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</si>
  <si>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</si>
  <si>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</si>
  <si>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</si>
  <si>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</si>
  <si>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</si>
  <si>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</si>
  <si>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</si>
  <si>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</si>
  <si>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</si>
  <si>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</si>
  <si>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</si>
  <si>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</si>
  <si>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</si>
  <si>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</si>
  <si>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</si>
  <si>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</si>
  <si>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</si>
  <si>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</si>
  <si>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</si>
  <si>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</si>
  <si>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</si>
  <si>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</si>
  <si>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</si>
  <si>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</si>
  <si>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</si>
  <si>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</si>
  <si>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</si>
  <si>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</si>
  <si>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</si>
  <si>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</si>
  <si>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</si>
  <si>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</si>
  <si>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</si>
  <si>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</si>
  <si>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</si>
  <si>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</si>
  <si>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</si>
  <si>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</si>
  <si>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</si>
  <si>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</si>
  <si>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</si>
  <si>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</si>
  <si>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</si>
  <si>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</si>
  <si>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</si>
  <si>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</si>
  <si>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</si>
  <si>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</si>
  <si>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</si>
  <si>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</si>
  <si>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</si>
  <si>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</si>
  <si>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</si>
  <si>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</si>
  <si>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</si>
  <si>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</si>
  <si>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</si>
  <si>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</si>
  <si>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</si>
  <si>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</si>
  <si>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</si>
  <si>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</si>
  <si>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</si>
  <si>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</si>
  <si>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</si>
  <si>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</si>
  <si>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</si>
  <si>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</si>
  <si>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</si>
  <si>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</si>
  <si>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</si>
  <si>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</si>
  <si>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</si>
  <si>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</si>
  <si>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</si>
  <si>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</si>
  <si>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</si>
  <si>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</si>
  <si>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</si>
  <si>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</si>
  <si>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</si>
  <si>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</si>
  <si>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</si>
  <si>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</si>
  <si>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</si>
  <si>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</si>
  <si>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</si>
  <si>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</si>
  <si>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</si>
  <si>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</si>
  <si>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</si>
  <si>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</si>
  <si>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</si>
  <si>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</si>
  <si>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</si>
  <si>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</si>
  <si>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</si>
  <si>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</si>
  <si>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</si>
  <si>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</si>
  <si>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</si>
  <si>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</si>
  <si>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</si>
  <si>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</si>
  <si>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</si>
  <si>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</si>
  <si>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</si>
  <si>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</si>
  <si>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</si>
  <si>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</si>
  <si>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</si>
  <si>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</si>
  <si>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</si>
  <si>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</si>
  <si>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</si>
  <si>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</si>
  <si>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</si>
  <si>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</si>
  <si>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</si>
  <si>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</si>
  <si>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</si>
  <si>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</si>
  <si>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</si>
  <si>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</si>
  <si>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</si>
  <si>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</si>
  <si>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</si>
  <si>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</si>
  <si>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</si>
  <si>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</si>
  <si>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</si>
  <si>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</si>
  <si>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</si>
  <si>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</si>
  <si>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</si>
  <si>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</si>
  <si>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</si>
  <si>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</si>
  <si>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</si>
  <si>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</si>
  <si>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</si>
  <si>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</si>
  <si>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</si>
  <si>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</si>
  <si>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</si>
  <si>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</si>
  <si>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</si>
  <si>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</si>
  <si>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</si>
  <si>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</si>
  <si>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</si>
  <si>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</si>
  <si>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</si>
  <si>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</si>
  <si>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</si>
  <si>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</si>
  <si>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</si>
  <si>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</si>
  <si>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</si>
  <si>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</si>
  <si>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</si>
  <si>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</si>
  <si>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</si>
  <si>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</si>
  <si>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</si>
  <si>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</si>
  <si>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</si>
  <si>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</si>
  <si>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</si>
  <si>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</si>
  <si>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</si>
  <si>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</si>
  <si>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</si>
  <si>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</si>
  <si>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</si>
  <si>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</si>
  <si>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</si>
  <si>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</si>
  <si>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</si>
  <si>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</si>
  <si>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</si>
  <si>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</si>
  <si>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</si>
  <si>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</si>
  <si>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</si>
  <si>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</si>
  <si>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</si>
  <si>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</si>
  <si>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</si>
  <si>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</si>
  <si>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</si>
  <si>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</si>
  <si>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</si>
  <si>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</si>
  <si>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</si>
  <si>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</si>
  <si>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</si>
  <si>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</si>
  <si>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</si>
  <si>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</si>
  <si>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</si>
  <si>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</si>
  <si>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</si>
  <si>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</si>
  <si>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</si>
  <si>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</si>
  <si>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</si>
  <si>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</si>
  <si>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</si>
  <si>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</si>
  <si>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</si>
  <si>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</si>
  <si>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</si>
  <si>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</si>
  <si>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</si>
  <si>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</si>
  <si>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</si>
  <si>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</si>
  <si>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</si>
  <si>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</si>
  <si>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</si>
  <si>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</si>
  <si>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</si>
  <si>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</si>
  <si>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</si>
  <si>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</si>
  <si>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</si>
  <si>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</si>
  <si>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</si>
  <si>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</si>
  <si>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</si>
  <si>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</si>
  <si>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</si>
  <si>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</si>
  <si>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</si>
  <si>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</si>
  <si>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</si>
  <si>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</si>
  <si>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</si>
  <si>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</si>
  <si>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</si>
  <si>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</si>
  <si>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</si>
  <si>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</si>
  <si>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</si>
  <si>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</si>
  <si>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</si>
  <si>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</si>
  <si>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</si>
  <si>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</si>
  <si>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</si>
  <si>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</si>
  <si>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</si>
  <si>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</si>
  <si>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</si>
  <si>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</si>
  <si>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</si>
  <si>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</si>
  <si>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</si>
  <si>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</si>
  <si>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</si>
  <si>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</si>
  <si>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</si>
  <si>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</si>
  <si>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</si>
  <si>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</si>
  <si>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</si>
  <si>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</si>
  <si>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</si>
  <si>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</si>
  <si>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</si>
  <si>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</si>
  <si>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</si>
  <si>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</si>
  <si>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</si>
  <si>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</si>
  <si>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</si>
  <si>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</si>
  <si>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</si>
  <si>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</si>
  <si>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</si>
  <si>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</si>
  <si>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</si>
  <si>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</si>
  <si>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</si>
  <si>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</si>
  <si>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</si>
  <si>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</si>
  <si>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</si>
  <si>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</si>
  <si>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</si>
  <si>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</si>
  <si>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</si>
  <si>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</si>
  <si>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</si>
  <si>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</si>
  <si>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</si>
  <si>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</si>
  <si>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</si>
  <si>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</si>
  <si>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</si>
  <si>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</si>
  <si>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</si>
  <si>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</si>
  <si>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</si>
  <si>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</si>
  <si>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</si>
  <si>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</si>
  <si>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</si>
  <si>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</si>
  <si>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</si>
  <si>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</si>
  <si>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</si>
  <si>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</si>
  <si>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</si>
  <si>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</si>
  <si>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</si>
  <si>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</si>
  <si>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</si>
  <si>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</si>
  <si>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</si>
  <si>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</si>
  <si>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</si>
  <si>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</si>
  <si>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</si>
  <si>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</si>
  <si>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</si>
  <si>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</si>
  <si>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</si>
  <si>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</si>
  <si>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</si>
  <si>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</si>
  <si>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</si>
  <si>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</si>
  <si>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</si>
  <si>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</si>
  <si>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</si>
  <si>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</si>
  <si>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</si>
  <si>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</si>
  <si>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</si>
  <si>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</si>
  <si>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</si>
  <si>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</si>
  <si>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</si>
  <si>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</si>
  <si>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</si>
  <si>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</si>
  <si>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</si>
  <si>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</si>
  <si>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</si>
  <si>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</si>
  <si>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</si>
  <si>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</si>
  <si>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</si>
  <si>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</si>
  <si>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</si>
  <si>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</si>
  <si>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</si>
  <si>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</si>
  <si>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</si>
  <si>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</si>
  <si>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</si>
  <si>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</si>
  <si>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</si>
  <si>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</si>
  <si>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</si>
  <si>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</si>
  <si>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</si>
  <si>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</si>
  <si>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</si>
  <si>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</si>
  <si>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</si>
  <si>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</si>
  <si>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</si>
  <si>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</si>
  <si>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</si>
  <si>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</si>
  <si>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</si>
  <si>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</si>
  <si>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</si>
  <si>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</si>
  <si>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</si>
  <si>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</si>
  <si>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</si>
  <si>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</si>
  <si>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</si>
  <si>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</si>
  <si>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</si>
  <si>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</si>
  <si>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</si>
  <si>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</si>
  <si>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</si>
  <si>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</si>
  <si>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</si>
  <si>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</si>
  <si>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</si>
  <si>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</si>
  <si>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</si>
  <si>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</si>
  <si>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</si>
  <si>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</si>
  <si>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</si>
  <si>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</si>
  <si>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</si>
  <si>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</si>
  <si>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</si>
  <si>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</si>
  <si>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</si>
  <si>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</si>
  <si>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</si>
  <si>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</si>
  <si>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</si>
  <si>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</si>
  <si>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</si>
  <si>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</si>
  <si>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</si>
  <si>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</si>
  <si>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</si>
  <si>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</si>
  <si>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</si>
  <si>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</si>
  <si>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</si>
  <si>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</si>
  <si>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</si>
  <si>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</si>
  <si>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</si>
  <si>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</si>
  <si>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</si>
  <si>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</si>
  <si>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</si>
  <si>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</si>
  <si>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</si>
  <si>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</si>
  <si>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</si>
  <si>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</si>
  <si>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</si>
  <si>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</si>
  <si>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</si>
  <si>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</si>
  <si>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</si>
  <si>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</si>
  <si>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</si>
  <si>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</si>
  <si>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</si>
  <si>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</si>
  <si>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</si>
  <si>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</si>
  <si>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</si>
  <si>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</si>
  <si>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</si>
  <si>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</si>
  <si>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</si>
  <si>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</si>
  <si>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</si>
  <si>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</si>
  <si>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</si>
  <si>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</si>
  <si>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</si>
  <si>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</si>
  <si>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</si>
  <si>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</si>
  <si>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</si>
  <si>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</si>
  <si>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</si>
  <si>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</si>
  <si>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</si>
  <si>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</si>
  <si>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</si>
  <si>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</si>
  <si>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</si>
  <si>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</si>
  <si>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</si>
  <si>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</si>
  <si>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</si>
  <si>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</si>
  <si>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</si>
  <si>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</si>
  <si>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</si>
  <si>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</si>
  <si>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</si>
  <si>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</si>
  <si>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</si>
  <si>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</si>
  <si>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</si>
  <si>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</si>
  <si>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</si>
  <si>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</si>
  <si>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</si>
  <si>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</si>
  <si>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</si>
  <si>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</si>
  <si>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</si>
  <si>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</si>
  <si>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</si>
  <si>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</si>
  <si>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</si>
  <si>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</si>
  <si>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</si>
  <si>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</si>
  <si>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</si>
  <si>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</si>
  <si>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</si>
  <si>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</si>
  <si>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</si>
  <si>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</si>
  <si>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</si>
  <si>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</si>
  <si>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</si>
  <si>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</si>
  <si>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</si>
  <si>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</si>
  <si>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</si>
  <si>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</si>
  <si>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</si>
  <si>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</si>
  <si>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</si>
  <si>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</si>
  <si>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</si>
  <si>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</si>
  <si>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</si>
  <si>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</si>
  <si>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</si>
  <si>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</si>
  <si>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</si>
  <si>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</si>
  <si>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</si>
  <si>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</si>
  <si>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</si>
  <si>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</si>
  <si>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</si>
  <si>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</si>
  <si>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</si>
  <si>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</si>
  <si>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</si>
  <si>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</si>
  <si>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</si>
  <si>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</si>
  <si>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</si>
  <si>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</si>
  <si>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</si>
  <si>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</si>
  <si>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</si>
  <si>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</si>
  <si>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</si>
  <si>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</si>
  <si>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</si>
  <si>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</si>
  <si>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</si>
  <si>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</si>
  <si>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</si>
  <si>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</si>
  <si>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</si>
  <si>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</si>
  <si>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</si>
  <si>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</si>
  <si>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</si>
  <si>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</si>
  <si>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</si>
  <si>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</si>
  <si>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</si>
  <si>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</si>
  <si>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</si>
  <si>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</si>
  <si>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</si>
  <si>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</si>
  <si>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</si>
  <si>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</si>
  <si>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</si>
  <si>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</si>
  <si>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</si>
  <si>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</si>
  <si>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</si>
  <si>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</si>
  <si>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</si>
  <si>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</si>
  <si>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</si>
  <si>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</si>
  <si>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</si>
  <si>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</si>
  <si>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</si>
  <si>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</si>
  <si>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</si>
  <si>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</si>
  <si>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</si>
  <si>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</si>
  <si>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</si>
  <si>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</si>
  <si>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</si>
  <si>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</si>
  <si>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</si>
  <si>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</si>
  <si>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</si>
  <si>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</si>
  <si>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</si>
  <si>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</si>
  <si>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</si>
  <si>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</si>
  <si>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</si>
  <si>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</si>
  <si>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</si>
  <si>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</si>
  <si>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</si>
  <si>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</si>
  <si>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</si>
  <si>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</si>
  <si>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</si>
  <si>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</si>
  <si>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</si>
  <si>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</si>
  <si>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</si>
  <si>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</si>
  <si>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</si>
  <si>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</si>
  <si>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</si>
  <si>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</si>
  <si>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</si>
  <si>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</si>
  <si>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</si>
  <si>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</si>
  <si>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</si>
  <si>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</si>
  <si>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</si>
  <si>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</si>
  <si>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</si>
  <si>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</si>
  <si>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</si>
  <si>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</si>
  <si>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</si>
  <si>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</si>
  <si>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</si>
  <si>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</si>
  <si>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</si>
  <si>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</si>
  <si>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</si>
  <si>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</si>
  <si>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</si>
  <si>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</si>
  <si>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</si>
  <si>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</si>
  <si>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</si>
  <si>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</si>
  <si>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</si>
  <si>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</si>
  <si>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</si>
  <si>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</si>
  <si>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</si>
  <si>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</si>
  <si>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</si>
  <si>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</si>
  <si>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</si>
  <si>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</si>
  <si>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</si>
  <si>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</si>
  <si>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</si>
  <si>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</si>
  <si>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</si>
  <si>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</si>
  <si>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</si>
  <si>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</si>
  <si>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</si>
  <si>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</si>
  <si>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</si>
  <si>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</si>
  <si>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</si>
  <si>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</si>
  <si>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</si>
  <si>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</si>
  <si>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</si>
  <si>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</si>
  <si>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</si>
  <si>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</si>
  <si>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</si>
  <si>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</si>
  <si>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</si>
  <si>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</si>
  <si>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</si>
  <si>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</si>
  <si>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</si>
  <si>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</si>
  <si>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</si>
  <si>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</si>
  <si>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</si>
  <si>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</si>
  <si>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</si>
  <si>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</si>
  <si>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</si>
  <si>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</si>
  <si>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</si>
  <si>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</si>
  <si>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</si>
  <si>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</si>
  <si>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</si>
  <si>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</si>
  <si>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</si>
  <si>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</si>
  <si>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</si>
  <si>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</si>
  <si>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</si>
  <si>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</si>
  <si>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</si>
  <si>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</si>
  <si>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</si>
  <si>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</si>
  <si>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</si>
  <si>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</si>
  <si>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</si>
  <si>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</si>
  <si>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</si>
  <si>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</si>
  <si>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</si>
  <si>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</si>
  <si>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</si>
  <si>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</si>
  <si>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</si>
  <si>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</si>
  <si>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</si>
  <si>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</si>
  <si>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</si>
  <si>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</si>
  <si>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</si>
  <si>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</si>
  <si>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</si>
  <si>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</si>
  <si>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</si>
  <si>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</si>
  <si>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</si>
  <si>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</si>
  <si>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</si>
  <si>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</si>
  <si>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</si>
  <si>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</si>
  <si>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</si>
  <si>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</si>
  <si>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</si>
  <si>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</si>
  <si>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</si>
  <si>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</si>
  <si>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</si>
  <si>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</si>
  <si>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</si>
  <si>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</si>
  <si>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</si>
  <si>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</si>
  <si>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</si>
  <si>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</si>
  <si>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</si>
  <si>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</si>
  <si>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</si>
  <si>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</si>
  <si>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</si>
  <si>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</si>
  <si>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</si>
  <si>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</si>
  <si>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</si>
  <si>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</si>
  <si>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</si>
  <si>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</si>
  <si>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</si>
  <si>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</si>
  <si>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</si>
  <si>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</si>
  <si>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</si>
  <si>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</si>
  <si>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</si>
  <si>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</si>
  <si>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</si>
  <si>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</si>
  <si>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</si>
  <si>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</si>
  <si>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</si>
  <si>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</si>
  <si>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</si>
  <si>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</si>
  <si>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</si>
  <si>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</si>
  <si>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</si>
  <si>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</si>
  <si>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</si>
  <si>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</si>
  <si>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</si>
  <si>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</si>
  <si>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</si>
  <si>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</si>
  <si>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</si>
  <si>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</si>
  <si>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</si>
  <si>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</si>
  <si>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</si>
  <si>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</si>
  <si>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</si>
  <si>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</si>
  <si>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</si>
  <si>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</si>
  <si>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</si>
  <si>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</si>
  <si>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</si>
  <si>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</si>
  <si>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</si>
  <si>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</si>
  <si>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</si>
  <si>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</si>
  <si>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</si>
  <si>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</si>
  <si>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</si>
  <si>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</si>
  <si>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</si>
  <si>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</si>
  <si>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</si>
  <si>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</si>
  <si>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</si>
  <si>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</si>
  <si>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</si>
  <si>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</si>
  <si>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</si>
  <si>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</si>
  <si>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</si>
  <si>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</si>
  <si>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</si>
  <si>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</si>
  <si>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</si>
  <si>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</si>
  <si>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</si>
  <si>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</si>
  <si>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</si>
  <si>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</si>
  <si>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</si>
  <si>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</si>
  <si>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</si>
  <si>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</si>
  <si>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</si>
  <si>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</si>
  <si>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</si>
  <si>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</si>
  <si>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</si>
  <si>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</si>
  <si>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</si>
  <si>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</si>
  <si>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</si>
  <si>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</si>
  <si>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</si>
  <si>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</si>
  <si>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</si>
  <si>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</si>
  <si>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</si>
  <si>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</si>
  <si>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</si>
  <si>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</si>
  <si>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</si>
  <si>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</si>
  <si>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</si>
  <si>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</si>
  <si>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</si>
  <si>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</si>
  <si>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</si>
  <si>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</si>
  <si>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</si>
  <si>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</si>
  <si>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</si>
  <si>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</si>
  <si>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</si>
  <si>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</si>
  <si>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</si>
  <si>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</si>
  <si>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</si>
  <si>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</si>
  <si>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</si>
  <si>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</si>
  <si>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</si>
  <si>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</si>
  <si>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</si>
  <si>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</si>
  <si>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</si>
  <si>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</si>
  <si>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</si>
  <si>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</si>
  <si>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</si>
  <si>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</si>
  <si>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</si>
  <si>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</si>
  <si>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</si>
  <si>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</si>
  <si>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</si>
  <si>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</si>
  <si>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</si>
  <si>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</si>
  <si>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</si>
  <si>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</si>
  <si>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</si>
  <si>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</si>
  <si>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</si>
  <si>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</si>
  <si>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</si>
  <si>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</si>
  <si>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</si>
  <si>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</si>
  <si>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</si>
  <si>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</si>
  <si>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</si>
  <si>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</si>
  <si>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</si>
  <si>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</si>
  <si>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</si>
  <si>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</si>
  <si>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</si>
  <si>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</si>
  <si>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</si>
  <si>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</si>
  <si>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</si>
  <si>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</si>
  <si>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</si>
  <si>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</si>
  <si>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</si>
  <si>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</si>
  <si>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</si>
  <si>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</si>
  <si>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</si>
  <si>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</si>
  <si>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</si>
  <si>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</si>
  <si>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</si>
  <si>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</si>
  <si>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</si>
  <si>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</si>
  <si>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</si>
  <si>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</si>
  <si>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</si>
  <si>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</si>
  <si>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</si>
  <si>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</si>
  <si>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</si>
  <si>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</si>
  <si>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</si>
  <si>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</si>
  <si>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</si>
  <si>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</si>
  <si>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</si>
  <si>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</si>
  <si>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</si>
  <si>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</si>
  <si>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</si>
  <si>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</si>
  <si>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</si>
  <si>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</si>
  <si>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</si>
  <si>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</si>
  <si>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</si>
  <si>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</si>
  <si>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</si>
  <si>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</si>
  <si>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</si>
  <si>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</si>
  <si>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</si>
  <si>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</si>
  <si>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</si>
  <si>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</si>
  <si>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</si>
  <si>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</si>
  <si>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</si>
  <si>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</si>
  <si>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</si>
  <si>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</si>
  <si>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</si>
  <si>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</si>
  <si>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</si>
  <si>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</si>
  <si>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</si>
  <si>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</si>
  <si>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</si>
  <si>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</si>
  <si>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</si>
  <si>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</si>
  <si>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</si>
  <si>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</si>
  <si>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</si>
  <si>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</si>
  <si>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</si>
  <si>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</si>
  <si>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</si>
  <si>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</si>
  <si>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</si>
  <si>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</si>
  <si>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</si>
  <si>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</si>
  <si>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</si>
  <si>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</si>
  <si>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</si>
  <si>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</si>
  <si>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</si>
  <si>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</si>
  <si>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</si>
  <si>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</si>
  <si>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</si>
  <si>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</si>
  <si>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</si>
  <si>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</si>
  <si>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</si>
  <si>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</si>
  <si>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</si>
  <si>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</si>
  <si>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</si>
  <si>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</si>
  <si>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</si>
  <si>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</si>
  <si>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</si>
  <si>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</si>
  <si>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</si>
  <si>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</si>
  <si>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</si>
  <si>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</si>
  <si>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</si>
  <si>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</si>
  <si>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</si>
  <si>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</si>
  <si>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</si>
  <si>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</si>
  <si>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</si>
  <si>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</si>
  <si>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</si>
  <si>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</si>
  <si>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</si>
  <si>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</si>
  <si>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</si>
  <si>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</si>
  <si>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</si>
  <si>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</si>
  <si>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</si>
  <si>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</si>
  <si>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</si>
  <si>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</si>
  <si>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</si>
  <si>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</si>
  <si>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</si>
  <si>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</si>
  <si>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</si>
  <si>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</si>
  <si>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</si>
  <si>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</si>
  <si>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</si>
  <si>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</si>
  <si>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</si>
  <si>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</si>
  <si>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</si>
  <si>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</si>
  <si>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</si>
  <si>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</si>
  <si>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</si>
  <si>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</si>
  <si>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</si>
  <si>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</si>
  <si>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</si>
  <si>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</si>
  <si>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</si>
  <si>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</si>
  <si>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</si>
  <si>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</si>
  <si>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</si>
  <si>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</si>
  <si>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</si>
  <si>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</si>
  <si>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</si>
  <si>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</si>
  <si>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</si>
  <si>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</si>
  <si>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</si>
  <si>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</si>
  <si>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</si>
  <si>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</si>
  <si>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</si>
  <si>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</si>
  <si>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</si>
  <si>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</si>
  <si>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</si>
  <si>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</si>
  <si>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</si>
  <si>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</si>
  <si>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</si>
  <si>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</si>
  <si>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</si>
  <si>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</si>
  <si>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</si>
  <si>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</si>
  <si>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</si>
  <si>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</si>
  <si>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</si>
  <si>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</si>
  <si>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</si>
  <si>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</si>
  <si>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</si>
  <si>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</si>
  <si>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</si>
  <si>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</si>
  <si>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</si>
  <si>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</si>
  <si>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</si>
  <si>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</si>
  <si>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</si>
  <si>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</si>
  <si>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</si>
  <si>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</si>
  <si>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</si>
  <si>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</si>
  <si>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</si>
  <si>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</si>
  <si>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</si>
  <si>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</si>
  <si>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</si>
  <si>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</si>
  <si>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</si>
  <si>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</si>
  <si>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</si>
  <si>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</si>
  <si>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</si>
  <si>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</si>
  <si>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</si>
  <si>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</si>
  <si>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</si>
  <si>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</si>
  <si>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</si>
  <si>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</si>
  <si>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</si>
  <si>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</si>
  <si>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</si>
  <si>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</si>
  <si>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</si>
  <si>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</si>
  <si>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</si>
  <si>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</si>
  <si>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</si>
  <si>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</si>
  <si>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</si>
  <si>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</si>
  <si>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</si>
  <si>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</si>
  <si>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</si>
  <si>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</si>
  <si>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</si>
  <si>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</si>
  <si>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</si>
  <si>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</si>
  <si>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</si>
  <si>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</si>
  <si>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</si>
  <si>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</si>
  <si>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</si>
  <si>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</si>
  <si>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</si>
  <si>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</si>
  <si>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</si>
  <si>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</si>
  <si>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</si>
  <si>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</si>
  <si>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</si>
  <si>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</si>
  <si>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</si>
  <si>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</si>
  <si>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</si>
  <si>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</si>
  <si>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</si>
  <si>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</si>
  <si>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</si>
  <si>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</si>
  <si>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</si>
  <si>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</si>
  <si>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</si>
  <si>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</si>
  <si>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</si>
  <si>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</si>
  <si>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</si>
  <si>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</si>
  <si>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</si>
  <si>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</si>
  <si>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</si>
  <si>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</si>
  <si>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</si>
  <si>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</si>
  <si>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</si>
  <si>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</si>
  <si>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</si>
  <si>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</si>
  <si>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</si>
  <si>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</si>
  <si>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</si>
  <si>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</si>
  <si>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</si>
  <si>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</si>
  <si>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</si>
  <si>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</si>
  <si>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</si>
  <si>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</si>
  <si>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</si>
  <si>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</si>
  <si>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</si>
  <si>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</si>
  <si>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</si>
  <si>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</si>
  <si>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</si>
  <si>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</si>
  <si>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</si>
  <si>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</si>
  <si>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</si>
  <si>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</si>
  <si>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</si>
  <si>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</si>
  <si>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</si>
  <si>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</si>
  <si>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</si>
  <si>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</si>
  <si>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</si>
  <si>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</si>
  <si>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</si>
  <si>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</si>
  <si>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</si>
  <si>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</si>
  <si>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</si>
  <si>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</si>
  <si>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</si>
  <si>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</si>
  <si>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</si>
  <si>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</si>
  <si>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</si>
  <si>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</si>
  <si>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</si>
  <si>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</si>
  <si>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</si>
  <si>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</si>
  <si>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</si>
  <si>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</si>
  <si>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</si>
  <si>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</si>
  <si>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</si>
  <si>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</si>
  <si>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</si>
  <si>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</si>
  <si>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</si>
  <si>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</si>
  <si>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</si>
  <si>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</si>
  <si>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</si>
  <si>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</si>
  <si>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</si>
  <si>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</si>
  <si>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</si>
  <si>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</si>
  <si>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</si>
  <si>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</si>
  <si>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</si>
  <si>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</si>
  <si>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</si>
  <si>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</si>
  <si>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</si>
  <si>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</si>
  <si>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</si>
  <si>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</si>
  <si>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</si>
  <si>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</si>
  <si>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</si>
  <si>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</si>
  <si>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</si>
  <si>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</si>
  <si>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</si>
  <si>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</si>
  <si>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</si>
  <si>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</si>
  <si>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</si>
  <si>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</si>
  <si>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</si>
  <si>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</si>
  <si>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</si>
  <si>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</si>
  <si>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</si>
  <si>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</si>
  <si>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</si>
  <si>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</si>
  <si>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</si>
  <si>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</si>
  <si>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</si>
  <si>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</si>
  <si>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</si>
  <si>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</si>
  <si>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</si>
  <si>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</si>
  <si>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</si>
  <si>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</si>
  <si>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</si>
  <si>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</si>
  <si>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</si>
  <si>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</si>
  <si>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</si>
  <si>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</si>
  <si>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</si>
  <si>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</si>
  <si>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</si>
  <si>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</si>
  <si>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</si>
  <si>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</si>
  <si>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</si>
  <si>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</si>
  <si>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</si>
  <si>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</si>
  <si>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</si>
  <si>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</si>
  <si>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</si>
  <si>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</si>
  <si>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</si>
  <si>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</si>
  <si>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</si>
  <si>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</si>
  <si>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</si>
  <si>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</si>
  <si>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</si>
  <si>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</si>
  <si>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</si>
  <si>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</si>
  <si>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</si>
  <si>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</si>
  <si>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</si>
  <si>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</si>
  <si>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</si>
  <si>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</si>
  <si>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</si>
  <si>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</si>
  <si>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</si>
  <si>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</si>
  <si>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</si>
  <si>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</si>
  <si>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</si>
  <si>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</si>
  <si>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</si>
  <si>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</si>
  <si>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</si>
  <si>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</si>
  <si>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</si>
  <si>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</si>
  <si>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</si>
  <si>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</si>
  <si>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</si>
  <si>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</si>
  <si>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</si>
  <si>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</si>
  <si>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</si>
  <si>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</si>
  <si>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</si>
  <si>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</si>
  <si>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</si>
  <si>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</si>
  <si>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</si>
  <si>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</si>
  <si>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</si>
  <si>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</si>
  <si>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</si>
  <si>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</si>
  <si>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</si>
  <si>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</si>
  <si>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</si>
  <si>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</si>
  <si>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</si>
  <si>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</si>
  <si>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</si>
  <si>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</si>
  <si>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</si>
  <si>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</si>
  <si>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</si>
  <si>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</si>
  <si>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</si>
  <si>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</si>
  <si>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</si>
  <si>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</si>
  <si>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</si>
  <si>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</si>
  <si>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</si>
  <si>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</si>
  <si>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</si>
  <si>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</si>
  <si>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</si>
  <si>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</si>
  <si>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</si>
  <si>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</si>
  <si>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</si>
  <si>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</si>
  <si>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</si>
  <si>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</si>
  <si>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</si>
  <si>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</si>
  <si>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</si>
  <si>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</si>
  <si>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</si>
  <si>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</si>
  <si>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</si>
  <si>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</si>
  <si>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</si>
  <si>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</si>
  <si>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</si>
  <si>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</si>
  <si>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</si>
  <si>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</si>
  <si>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</si>
  <si>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</si>
  <si>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</si>
  <si>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</si>
  <si>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</si>
  <si>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</si>
  <si>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</si>
  <si>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</si>
  <si>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</si>
  <si>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</si>
  <si>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</si>
  <si>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</si>
  <si>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</si>
  <si>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</si>
  <si>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</si>
  <si>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</si>
  <si>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</si>
  <si>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</si>
  <si>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</si>
  <si>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</si>
  <si>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</si>
  <si>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</si>
  <si>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</si>
  <si>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</si>
  <si>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</si>
  <si>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</si>
  <si>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</si>
  <si>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</si>
  <si>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</si>
  <si>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</si>
  <si>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</si>
  <si>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</si>
  <si>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</si>
  <si>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</si>
  <si>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</si>
  <si>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</si>
  <si>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</si>
  <si>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</si>
  <si>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</si>
  <si>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</si>
  <si>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</si>
  <si>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</si>
  <si>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</si>
  <si>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</si>
  <si>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</si>
  <si>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</si>
  <si>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</si>
  <si>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</si>
  <si>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</si>
  <si>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</si>
  <si>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</si>
  <si>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</si>
  <si>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</si>
  <si>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</si>
  <si>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</si>
  <si>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</si>
  <si>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</si>
  <si>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</si>
  <si>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</si>
  <si>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</si>
  <si>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</si>
  <si>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</si>
  <si>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</si>
  <si>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</si>
  <si>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</si>
  <si>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</si>
  <si>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</si>
  <si>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</si>
  <si>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</si>
  <si>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</si>
  <si>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</si>
  <si>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</si>
  <si>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</si>
  <si>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</si>
  <si>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</si>
  <si>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</si>
  <si>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</si>
  <si>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</si>
  <si>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</si>
  <si>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</si>
  <si>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</si>
  <si>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</si>
  <si>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</si>
  <si>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</si>
  <si>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</si>
  <si>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</si>
  <si>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</si>
  <si>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</si>
  <si>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</si>
  <si>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</si>
  <si>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</si>
  <si>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</si>
  <si>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</si>
  <si>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</si>
  <si>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</si>
  <si>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</si>
  <si>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</si>
  <si>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</si>
  <si>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</si>
  <si>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</si>
  <si>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</si>
  <si>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</si>
  <si>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</si>
  <si>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</si>
  <si>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</si>
  <si>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</si>
  <si>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</si>
  <si>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</si>
  <si>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</si>
  <si>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</si>
  <si>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</si>
  <si>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</si>
  <si>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</si>
  <si>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</si>
  <si>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</si>
  <si>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</si>
  <si>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</si>
  <si>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</si>
  <si>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</si>
  <si>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</si>
  <si>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</si>
  <si>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</si>
  <si>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</si>
  <si>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</si>
  <si>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</si>
  <si>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</si>
  <si>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</si>
  <si>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</si>
  <si>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</si>
  <si>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</si>
  <si>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</si>
  <si>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</si>
  <si>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</si>
  <si>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</si>
  <si>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</si>
  <si>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</si>
  <si>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</si>
  <si>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</si>
  <si>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</si>
  <si>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</si>
  <si>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</si>
  <si>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</si>
  <si>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</si>
  <si>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</si>
  <si>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</si>
  <si>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</si>
  <si>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</si>
  <si>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</si>
  <si>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</si>
  <si>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</si>
  <si>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</si>
  <si>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</si>
  <si>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</si>
  <si>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</si>
  <si>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</si>
  <si>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</si>
  <si>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</si>
  <si>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</si>
  <si>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</si>
  <si>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</si>
  <si>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</si>
  <si>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</si>
  <si>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</si>
  <si>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</si>
  <si>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</si>
  <si>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</si>
  <si>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</si>
  <si>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</si>
  <si>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</si>
  <si>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</si>
  <si>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</si>
  <si>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</si>
  <si>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</si>
  <si>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</si>
  <si>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</si>
  <si>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</si>
  <si>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</si>
  <si>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</si>
  <si>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</si>
  <si>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</si>
  <si>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</si>
  <si>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</si>
  <si>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</si>
  <si>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</si>
  <si>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</si>
  <si>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</si>
  <si>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</si>
  <si>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</si>
  <si>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</si>
  <si>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</si>
  <si>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</si>
  <si>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</si>
  <si>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</si>
  <si>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</si>
  <si>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</si>
  <si>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</si>
  <si>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</si>
  <si>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</si>
  <si>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</si>
  <si>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</si>
  <si>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</si>
  <si>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</si>
  <si>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</si>
  <si>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</si>
  <si>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</si>
  <si>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</si>
  <si>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</si>
  <si>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</si>
  <si>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</si>
  <si>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</si>
  <si>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</si>
  <si>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</si>
  <si>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</si>
  <si>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</si>
  <si>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</si>
  <si>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</si>
  <si>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</si>
  <si>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</si>
  <si>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</si>
  <si>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</si>
  <si>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</si>
  <si>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</si>
  <si>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</si>
  <si>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</si>
  <si>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</si>
  <si>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</si>
  <si>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</si>
  <si>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</si>
  <si>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</si>
  <si>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</si>
  <si>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</si>
  <si>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</si>
  <si>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</si>
  <si>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</si>
  <si>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</si>
  <si>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</si>
  <si>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</si>
  <si>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</si>
  <si>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</si>
  <si>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</si>
  <si>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</si>
  <si>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</si>
  <si>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</si>
  <si>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</si>
  <si>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</si>
  <si>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</si>
  <si>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</si>
  <si>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</si>
  <si>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</si>
  <si>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</si>
  <si>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</si>
  <si>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</si>
  <si>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</si>
  <si>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</si>
  <si>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</si>
  <si>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</si>
  <si>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</si>
  <si>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</si>
  <si>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</si>
  <si>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</si>
  <si>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</si>
  <si>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</si>
  <si>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</si>
  <si>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</si>
  <si>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</si>
  <si>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</si>
  <si>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</si>
  <si>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</si>
  <si>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</si>
  <si>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</si>
  <si>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</si>
  <si>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</si>
  <si>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</si>
  <si>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</si>
  <si>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</si>
  <si>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</si>
  <si>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</si>
  <si>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</si>
  <si>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</si>
  <si>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</si>
  <si>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</si>
  <si>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</si>
  <si>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</si>
  <si>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</si>
  <si>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</si>
  <si>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</si>
  <si>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</si>
  <si>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</si>
  <si>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</si>
  <si>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</si>
  <si>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</si>
  <si>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</si>
  <si>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</si>
  <si>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</si>
  <si>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</si>
  <si>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</si>
  <si>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</si>
  <si>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</si>
  <si>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</si>
  <si>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</si>
  <si>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</si>
  <si>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</si>
  <si>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</si>
  <si>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</si>
  <si>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</si>
  <si>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</si>
  <si>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</si>
  <si>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</si>
  <si>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</si>
  <si>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</si>
  <si>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</si>
  <si>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</si>
  <si>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</si>
  <si>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</si>
  <si>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</si>
  <si>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</si>
  <si>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</si>
  <si>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</si>
  <si>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</si>
  <si>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</si>
  <si>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</si>
  <si>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</si>
  <si>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</si>
  <si>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</si>
  <si>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</si>
  <si>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</si>
  <si>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</si>
  <si>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</si>
  <si>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</si>
  <si>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</si>
  <si>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</si>
  <si>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</si>
  <si>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</si>
  <si>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</si>
  <si>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</si>
  <si>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</si>
  <si>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</si>
  <si>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</si>
  <si>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</si>
  <si>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</si>
  <si>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</si>
  <si>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</si>
  <si>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</si>
  <si>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</si>
  <si>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</si>
  <si>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</si>
  <si>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</si>
  <si>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</si>
  <si>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</si>
  <si>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</si>
  <si>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</si>
  <si>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</si>
  <si>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</si>
  <si>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</si>
  <si>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</si>
  <si>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</si>
  <si>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</si>
  <si>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</si>
  <si>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</si>
  <si>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</si>
  <si>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</si>
  <si>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</si>
  <si>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</si>
  <si>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</si>
  <si>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</si>
  <si>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</si>
  <si>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</si>
  <si>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</si>
  <si>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</si>
  <si>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</si>
  <si>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</si>
  <si>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</si>
  <si>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</si>
  <si>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</si>
  <si>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</si>
  <si>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</si>
  <si>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</si>
  <si>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</si>
  <si>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</si>
  <si>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</si>
  <si>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</si>
  <si>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</si>
  <si>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</si>
  <si>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</si>
  <si>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</si>
  <si>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</si>
  <si>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</si>
  <si>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</si>
  <si>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</si>
  <si>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</si>
  <si>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</si>
  <si>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</si>
  <si>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</si>
  <si>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</si>
  <si>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</si>
  <si>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</si>
  <si>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</si>
  <si>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</si>
  <si>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</si>
  <si>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</si>
  <si>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</si>
  <si>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</si>
  <si>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</si>
  <si>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</si>
  <si>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</si>
  <si>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</si>
  <si>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</si>
  <si>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</si>
  <si>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</si>
  <si>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</si>
  <si>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</si>
  <si>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</si>
  <si>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</si>
  <si>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</si>
  <si>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</si>
  <si>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</si>
  <si>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</si>
  <si>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</si>
  <si>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</si>
  <si>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</si>
  <si>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</si>
  <si>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</si>
  <si>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</si>
  <si>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</si>
  <si>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</si>
  <si>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</si>
  <si>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</si>
  <si>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</si>
  <si>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</si>
  <si>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</si>
  <si>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</si>
  <si>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</si>
  <si>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</si>
  <si>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</si>
  <si>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</si>
  <si>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</si>
  <si>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</si>
  <si>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</si>
  <si>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</si>
  <si>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</si>
  <si>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</si>
  <si>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</si>
  <si>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</si>
  <si>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</si>
  <si>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</si>
  <si>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</si>
  <si>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</si>
  <si>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</si>
  <si>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</si>
  <si>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</si>
  <si>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</si>
  <si>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</si>
  <si>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</si>
  <si>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</si>
  <si>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</si>
  <si>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</si>
  <si>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</si>
  <si>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</si>
  <si>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</si>
  <si>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</si>
  <si>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</si>
  <si>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</si>
  <si>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</si>
  <si>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</si>
  <si>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</si>
  <si>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</si>
  <si>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</si>
  <si>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</si>
  <si>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</si>
  <si>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</si>
  <si>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</si>
  <si>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</si>
  <si>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</si>
  <si>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</si>
  <si>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</si>
  <si>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</si>
  <si>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</si>
  <si>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</si>
  <si>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</si>
  <si>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</si>
  <si>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</si>
  <si>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</si>
  <si>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</si>
  <si>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</si>
  <si>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</si>
  <si>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</si>
  <si>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</si>
  <si>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</si>
  <si>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</si>
  <si>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</si>
  <si>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</si>
  <si>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</si>
  <si>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</si>
  <si>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</si>
  <si>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</si>
  <si>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</si>
  <si>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</si>
  <si>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</si>
  <si>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</si>
  <si>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</si>
  <si>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</si>
  <si>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</si>
  <si>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</si>
  <si>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</si>
  <si>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</si>
  <si>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</si>
  <si>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</si>
  <si>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</si>
  <si>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</si>
  <si>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</si>
  <si>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</si>
  <si>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</si>
  <si>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</si>
  <si>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</si>
  <si>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</si>
  <si>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</si>
  <si>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</si>
  <si>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</si>
  <si>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</si>
  <si>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</si>
  <si>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</si>
  <si>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</si>
  <si>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</si>
  <si>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</si>
  <si>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</si>
  <si>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</si>
  <si>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</si>
  <si>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</si>
  <si>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</si>
  <si>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</si>
  <si>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</si>
  <si>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</si>
  <si>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</si>
  <si>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</si>
  <si>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</si>
  <si>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</si>
  <si>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</si>
  <si>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</si>
  <si>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</si>
  <si>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</si>
  <si>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</si>
  <si>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</si>
  <si>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</si>
  <si>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</si>
  <si>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</si>
  <si>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</si>
  <si>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</si>
  <si>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</si>
  <si>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</si>
  <si>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</si>
  <si>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</si>
  <si>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</si>
  <si>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</si>
  <si>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</si>
  <si>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</si>
  <si>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</si>
  <si>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</si>
  <si>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</si>
  <si>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</si>
  <si>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</si>
  <si>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</si>
  <si>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</si>
  <si>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</si>
  <si>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</si>
  <si>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</si>
  <si>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</si>
  <si>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</si>
  <si>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</si>
  <si>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</si>
  <si>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</si>
  <si>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</si>
  <si>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</si>
  <si>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</si>
  <si>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</si>
  <si>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</si>
  <si>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</si>
  <si>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</si>
  <si>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</si>
  <si>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</si>
  <si>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</si>
  <si>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</si>
  <si>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</si>
  <si>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</si>
  <si>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</si>
  <si>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</si>
  <si>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</si>
  <si>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</si>
  <si>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</si>
  <si>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</si>
  <si>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</si>
  <si>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</si>
  <si>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</si>
  <si>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</si>
  <si>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</si>
  <si>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</si>
  <si>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</si>
  <si>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</si>
  <si>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</si>
  <si>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</si>
  <si>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</si>
  <si>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</si>
  <si>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</si>
  <si>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</si>
  <si>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</si>
  <si>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</si>
  <si>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</si>
  <si>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</si>
  <si>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</si>
  <si>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</si>
  <si>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</si>
  <si>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</si>
  <si>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</si>
  <si>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</si>
  <si>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</si>
  <si>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</si>
  <si>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</si>
  <si>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</si>
  <si>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</si>
  <si>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</si>
  <si>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</si>
  <si>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</si>
  <si>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</si>
  <si>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</si>
  <si>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</si>
  <si>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</si>
  <si>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</si>
  <si>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</si>
  <si>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</si>
  <si>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</si>
  <si>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</si>
  <si>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</si>
  <si>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</si>
  <si>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</si>
  <si>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</si>
  <si>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</si>
  <si>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</si>
  <si>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</si>
  <si>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</si>
  <si>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</si>
  <si>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</si>
  <si>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</si>
  <si>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</si>
  <si>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</si>
  <si>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</si>
  <si>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</si>
  <si>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</si>
  <si>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</si>
  <si>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</si>
  <si>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</si>
  <si>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</si>
  <si>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</si>
  <si>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</si>
  <si>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</si>
  <si>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</si>
  <si>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</si>
  <si>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</si>
  <si>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</si>
  <si>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</si>
  <si>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</si>
  <si>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</si>
  <si>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</si>
  <si>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</si>
  <si>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</si>
  <si>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</si>
  <si>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</si>
  <si>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</si>
  <si>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</si>
  <si>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</si>
  <si>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</si>
  <si>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</si>
  <si>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</si>
  <si>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</si>
  <si>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</si>
  <si>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</si>
  <si>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</si>
  <si>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</si>
  <si>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</si>
  <si>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</si>
  <si>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</si>
  <si>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</si>
  <si>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</si>
  <si>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</si>
  <si>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</si>
  <si>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</si>
  <si>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</si>
  <si>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</si>
  <si>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</si>
  <si>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</si>
  <si>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</si>
  <si>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</si>
  <si>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</si>
  <si>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</si>
  <si>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</si>
  <si>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</si>
  <si>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</si>
  <si>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</si>
  <si>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</si>
  <si>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</si>
  <si>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</si>
  <si>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</si>
  <si>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</si>
  <si>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</si>
  <si>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</si>
  <si>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</si>
  <si>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</si>
  <si>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</si>
  <si>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</si>
  <si>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</si>
  <si>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</si>
  <si>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</si>
  <si>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</si>
  <si>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</si>
  <si>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</si>
  <si>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</si>
  <si>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</si>
  <si>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</si>
  <si>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</si>
  <si>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</si>
  <si>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</si>
  <si>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</si>
  <si>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</si>
  <si>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</si>
  <si>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</si>
  <si>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</si>
  <si>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</si>
  <si>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</si>
  <si>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</si>
  <si>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</si>
  <si>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</si>
  <si>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</si>
  <si>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</si>
  <si>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</si>
  <si>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</si>
  <si>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</si>
  <si>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</si>
  <si>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</si>
  <si>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</si>
  <si>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</si>
  <si>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</si>
  <si>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</si>
  <si>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</si>
  <si>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</si>
  <si>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</si>
  <si>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</si>
  <si>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</si>
  <si>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</si>
  <si>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</si>
  <si>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</si>
  <si>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</si>
  <si>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</si>
  <si>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</si>
  <si>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</si>
  <si>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</si>
  <si>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</si>
  <si>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</si>
  <si>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</si>
  <si>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</si>
  <si>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</si>
  <si>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</si>
  <si>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</si>
  <si>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</si>
  <si>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</si>
  <si>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</si>
  <si>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</si>
  <si>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</si>
  <si>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</si>
  <si>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</si>
  <si>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</si>
  <si>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</si>
  <si>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</si>
  <si>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</si>
  <si>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</si>
  <si>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</si>
  <si>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</si>
  <si>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</si>
  <si>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</si>
  <si>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</si>
  <si>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</si>
  <si>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</si>
  <si>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</si>
  <si>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</si>
  <si>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</si>
  <si>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</si>
  <si>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</si>
  <si>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</si>
  <si>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</si>
  <si>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</si>
  <si>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</si>
  <si>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</si>
  <si>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</si>
  <si>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</si>
  <si>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</si>
  <si>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</si>
  <si>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</si>
  <si>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</si>
  <si>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</si>
  <si>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</si>
  <si>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</si>
  <si>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</si>
  <si>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</si>
  <si>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</si>
  <si>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</si>
  <si>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</si>
  <si>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</si>
  <si>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</si>
  <si>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</si>
  <si>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</si>
  <si>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</si>
  <si>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</si>
  <si>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</si>
  <si>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</si>
  <si>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</si>
  <si>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</si>
  <si>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</si>
  <si>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</si>
  <si>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</si>
  <si>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</si>
  <si>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</si>
  <si>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</si>
  <si>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</si>
  <si>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</si>
  <si>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</si>
  <si>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</si>
  <si>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</si>
  <si>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</si>
  <si>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</si>
  <si>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</si>
  <si>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</si>
  <si>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</si>
  <si>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</si>
  <si>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</si>
  <si>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</si>
  <si>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</si>
  <si>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</si>
  <si>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</si>
  <si>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</si>
  <si>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</si>
  <si>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</si>
  <si>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</si>
  <si>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</si>
  <si>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</si>
  <si>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</si>
  <si>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</si>
  <si>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</si>
  <si>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</si>
  <si>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</si>
  <si>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</si>
  <si>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</si>
  <si>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</si>
  <si>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</si>
  <si>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</si>
  <si>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</si>
  <si>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</si>
  <si>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</si>
  <si>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</si>
  <si>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</si>
  <si>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</si>
  <si>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</si>
  <si>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</si>
  <si>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</si>
  <si>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</si>
  <si>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</si>
  <si>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</si>
  <si>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</si>
  <si>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</si>
  <si>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</si>
  <si>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</si>
  <si>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</si>
  <si>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</si>
  <si>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</si>
  <si>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</si>
  <si>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</si>
  <si>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</si>
  <si>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</si>
  <si>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</si>
  <si>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</si>
  <si>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</si>
  <si>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</si>
  <si>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</si>
  <si>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</si>
  <si>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</si>
  <si>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</si>
  <si>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</si>
  <si>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</si>
  <si>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</si>
  <si>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</si>
  <si>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</si>
  <si>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</si>
  <si>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</si>
  <si>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</si>
  <si>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</si>
  <si>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</si>
  <si>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</si>
  <si>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</si>
  <si>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</si>
  <si>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</si>
  <si>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</si>
  <si>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</si>
  <si>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</si>
  <si>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</si>
  <si>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</si>
  <si>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</si>
  <si>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</si>
  <si>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</si>
  <si>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</si>
  <si>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</si>
  <si>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</si>
  <si>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</si>
  <si>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</si>
  <si>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</si>
  <si>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</si>
  <si>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</si>
  <si>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</si>
  <si>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</si>
  <si>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</si>
  <si>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</si>
  <si>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</si>
  <si>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</si>
  <si>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</si>
  <si>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</si>
  <si>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</si>
  <si>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</si>
  <si>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</si>
  <si>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</si>
  <si>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</si>
  <si>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</si>
  <si>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</si>
  <si>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</si>
  <si>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</si>
  <si>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</si>
  <si>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</si>
  <si>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</si>
  <si>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</si>
  <si>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</si>
  <si>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</si>
  <si>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</si>
  <si>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</si>
  <si>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</si>
  <si>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</si>
  <si>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</si>
  <si>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</si>
  <si>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</si>
  <si>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</si>
  <si>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</si>
  <si>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</si>
  <si>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</si>
  <si>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</si>
  <si>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</si>
  <si>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</si>
  <si>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</si>
  <si>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</si>
  <si>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</si>
  <si>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</si>
  <si>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</si>
  <si>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</si>
  <si>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</si>
  <si>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</si>
  <si>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</si>
  <si>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</si>
  <si>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</si>
  <si>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</si>
  <si>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</si>
  <si>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</si>
  <si>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</si>
  <si>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</si>
  <si>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</si>
  <si>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</si>
  <si>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</si>
  <si>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</si>
  <si>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</si>
  <si>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</si>
  <si>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</si>
  <si>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</si>
  <si>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</si>
  <si>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</si>
  <si>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</si>
  <si>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</si>
  <si>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</si>
  <si>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</si>
  <si>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</si>
  <si>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</si>
  <si>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</si>
  <si>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</si>
  <si>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</si>
  <si>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</si>
  <si>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</si>
  <si>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</si>
  <si>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</si>
  <si>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</si>
  <si>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</si>
  <si>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</si>
  <si>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</si>
  <si>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</si>
  <si>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</si>
  <si>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</si>
  <si>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</si>
  <si>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</si>
  <si>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</si>
  <si>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</si>
  <si>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</si>
  <si>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</si>
  <si>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</si>
  <si>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</si>
  <si>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</si>
  <si>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</si>
  <si>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</si>
  <si>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</si>
  <si>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</si>
  <si>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</si>
  <si>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</si>
  <si>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</si>
  <si>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</si>
  <si>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</si>
  <si>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</si>
  <si>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</si>
  <si>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</si>
  <si>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</si>
  <si>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</si>
  <si>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</si>
  <si>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</si>
  <si>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</si>
  <si>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</si>
  <si>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</si>
  <si>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</si>
  <si>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</si>
  <si>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</si>
  <si>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</si>
  <si>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</si>
  <si>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</si>
  <si>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</si>
  <si>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</si>
  <si>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</si>
  <si>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</si>
  <si>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</si>
  <si>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</si>
  <si>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</si>
  <si>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</si>
  <si>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</si>
  <si>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</si>
  <si>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</si>
  <si>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</si>
  <si>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</si>
  <si>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</si>
  <si>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</si>
  <si>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</si>
  <si>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</si>
  <si>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</si>
  <si>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</si>
  <si>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</si>
  <si>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</si>
  <si>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</si>
  <si>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</si>
  <si>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</si>
  <si>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</si>
  <si>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</si>
  <si>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</si>
  <si>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</si>
  <si>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</si>
  <si>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</si>
  <si>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</si>
  <si>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</si>
  <si>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</si>
  <si>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</si>
  <si>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</si>
  <si>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</si>
  <si>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</si>
  <si>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</si>
  <si>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</si>
  <si>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</si>
  <si>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</si>
  <si>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</si>
  <si>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</si>
  <si>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</si>
  <si>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</si>
  <si>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</si>
  <si>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</si>
  <si>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</si>
  <si>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</si>
  <si>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</si>
  <si>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</si>
  <si>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</si>
  <si>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</si>
  <si>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</si>
  <si>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</si>
  <si>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</si>
  <si>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</si>
  <si>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</si>
  <si>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</si>
  <si>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</si>
  <si>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</si>
  <si>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</si>
  <si>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</si>
  <si>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</si>
  <si>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</si>
  <si>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</si>
  <si>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</si>
  <si>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</si>
  <si>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</si>
  <si>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</si>
  <si>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</si>
  <si>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</si>
  <si>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</si>
  <si>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</si>
  <si>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</si>
  <si>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</si>
  <si>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</si>
  <si>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</si>
  <si>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</si>
  <si>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</si>
  <si>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</si>
  <si>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</si>
  <si>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</si>
  <si>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</si>
  <si>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</si>
  <si>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</si>
  <si>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</si>
  <si>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</si>
  <si>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</si>
  <si>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</si>
  <si>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</si>
  <si>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</si>
  <si>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</si>
  <si>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</si>
  <si>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</si>
  <si>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</si>
  <si>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</si>
  <si>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</si>
  <si>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</si>
  <si>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</si>
  <si>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</si>
  <si>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</si>
  <si>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</si>
  <si>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</si>
  <si>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</si>
  <si>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</si>
  <si>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</si>
  <si>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</si>
  <si>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</si>
  <si>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</si>
  <si>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</si>
  <si>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</si>
  <si>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</si>
  <si>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</si>
  <si>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</si>
  <si>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</si>
  <si>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</si>
  <si>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</si>
  <si>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</si>
  <si>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</si>
  <si>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</si>
  <si>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</si>
  <si>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</si>
  <si>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</si>
  <si>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</si>
  <si>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</si>
  <si>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</si>
  <si>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</si>
  <si>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</si>
  <si>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</si>
  <si>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</si>
  <si>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</si>
  <si>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</si>
  <si>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</si>
  <si>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</si>
  <si>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</si>
  <si>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</si>
  <si>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</si>
  <si>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</si>
  <si>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</si>
  <si>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</si>
  <si>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</si>
  <si>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</si>
  <si>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</si>
  <si>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</si>
  <si>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</si>
  <si>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</si>
  <si>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</si>
  <si>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</si>
  <si>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</si>
  <si>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</si>
  <si>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</si>
  <si>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</si>
  <si>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</si>
  <si>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</si>
  <si>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</si>
  <si>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</si>
  <si>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</si>
  <si>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</si>
  <si>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</si>
  <si>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</si>
  <si>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</si>
  <si>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</si>
  <si>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</si>
  <si>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</si>
  <si>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</si>
  <si>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</si>
  <si>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</si>
  <si>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</si>
  <si>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</si>
  <si>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</si>
  <si>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</si>
  <si>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</si>
  <si>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</si>
  <si>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</si>
  <si>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</si>
  <si>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</si>
  <si>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</si>
  <si>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</si>
  <si>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</si>
  <si>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</si>
  <si>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</si>
  <si>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</si>
  <si>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</si>
  <si>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</si>
  <si>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</si>
  <si>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</si>
  <si>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</si>
  <si>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</si>
  <si>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</si>
  <si>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</si>
  <si>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</si>
  <si>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</si>
  <si>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</si>
  <si>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</si>
  <si>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</si>
  <si>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</si>
  <si>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</si>
  <si>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</si>
  <si>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</si>
  <si>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</si>
  <si>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</si>
  <si>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</si>
  <si>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</si>
  <si>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</si>
  <si>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</si>
  <si>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</si>
  <si>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</si>
  <si>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</si>
  <si>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</si>
  <si>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</si>
  <si>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</si>
  <si>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</si>
  <si>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</si>
  <si>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</si>
  <si>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</si>
  <si>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</si>
  <si>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</si>
  <si>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</si>
  <si>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</si>
  <si>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</si>
  <si>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</si>
  <si>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</si>
  <si>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</si>
  <si>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</si>
  <si>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</si>
  <si>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</si>
  <si>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</si>
  <si>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</si>
  <si>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</si>
  <si>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</si>
  <si>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</si>
  <si>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</si>
  <si>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</si>
  <si>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</si>
  <si>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</si>
  <si>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</si>
  <si>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</si>
  <si>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</si>
  <si>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</si>
  <si>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</si>
  <si>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</si>
  <si>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</si>
  <si>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</si>
  <si>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</si>
  <si>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</si>
  <si>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</si>
  <si>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</si>
  <si>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</si>
  <si>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</si>
  <si>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</si>
  <si>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</si>
  <si>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</si>
  <si>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</si>
  <si>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</si>
  <si>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</si>
  <si>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</si>
  <si>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</si>
  <si>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</si>
  <si>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</si>
  <si>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</si>
  <si>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</si>
  <si>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</si>
  <si>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</si>
  <si>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</si>
  <si>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</si>
  <si>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</si>
  <si>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</si>
  <si>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</si>
  <si>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</si>
  <si>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</si>
  <si>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</si>
  <si>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</si>
  <si>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</si>
  <si>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</si>
  <si>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</si>
  <si>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</si>
  <si>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</si>
  <si>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</si>
  <si>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</si>
  <si>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</si>
  <si>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</si>
  <si>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</si>
  <si>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</si>
  <si>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</si>
  <si>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</si>
  <si>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</si>
  <si>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</si>
  <si>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</si>
  <si>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</si>
  <si>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</si>
  <si>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</si>
  <si>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</si>
  <si>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</si>
  <si>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</si>
  <si>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</si>
  <si>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</si>
  <si>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</si>
  <si>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</si>
  <si>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</si>
  <si>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</si>
  <si>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</si>
  <si>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</si>
  <si>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</si>
  <si>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</si>
  <si>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</si>
  <si>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</si>
  <si>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</si>
  <si>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</si>
  <si>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</si>
  <si>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</si>
  <si>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</si>
  <si>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</si>
  <si>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</si>
  <si>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</si>
  <si>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</si>
  <si>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</si>
  <si>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</si>
  <si>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</si>
  <si>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</si>
  <si>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</si>
  <si>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</si>
  <si>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</si>
  <si>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</si>
  <si>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</si>
  <si>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</si>
  <si>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</si>
  <si>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</si>
  <si>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</si>
  <si>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</si>
  <si>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</si>
  <si>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</si>
  <si>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</si>
  <si>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</si>
  <si>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</si>
  <si>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</si>
  <si>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</si>
  <si>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</si>
  <si>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</si>
  <si>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</si>
  <si>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</si>
  <si>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</si>
  <si>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</si>
  <si>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</si>
  <si>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</si>
  <si>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</si>
  <si>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</si>
  <si>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</si>
  <si>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</si>
  <si>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</si>
  <si>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</si>
  <si>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</si>
  <si>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</si>
  <si>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</si>
  <si>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</si>
  <si>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</si>
  <si>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</si>
  <si>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</si>
  <si>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</si>
  <si>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</si>
  <si>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</si>
  <si>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</si>
  <si>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</si>
  <si>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</si>
  <si>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</si>
  <si>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</si>
  <si>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</si>
  <si>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</si>
  <si>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</si>
  <si>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</si>
  <si>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</si>
  <si>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</si>
  <si>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</si>
  <si>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</si>
  <si>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</si>
  <si>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</si>
  <si>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</si>
  <si>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</si>
  <si>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</si>
  <si>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</si>
  <si>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</si>
  <si>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</si>
  <si>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</si>
  <si>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</si>
  <si>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</si>
  <si>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</si>
  <si>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</si>
  <si>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</si>
  <si>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</si>
  <si>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</si>
  <si>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</si>
  <si>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</si>
  <si>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</si>
  <si>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</si>
  <si>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</si>
  <si>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</si>
  <si>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</si>
  <si>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</si>
  <si>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</si>
  <si>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</si>
  <si>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</si>
  <si>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</si>
  <si>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</si>
  <si>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</si>
  <si>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</si>
  <si>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</si>
  <si>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</si>
  <si>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</si>
  <si>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</si>
  <si>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</si>
  <si>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</si>
  <si>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</si>
  <si>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</si>
  <si>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</si>
  <si>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</si>
  <si>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</si>
  <si>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</si>
  <si>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</si>
  <si>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</si>
  <si>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</si>
  <si>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</si>
  <si>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</si>
  <si>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</si>
  <si>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</si>
  <si>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</si>
  <si>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</si>
  <si>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</si>
  <si>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</si>
  <si>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</si>
  <si>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</si>
  <si>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</si>
  <si>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</si>
  <si>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</si>
  <si>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</si>
  <si>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</si>
  <si>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</si>
  <si>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</si>
  <si>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</si>
  <si>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</si>
  <si>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</si>
  <si>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</si>
  <si>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</si>
  <si>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</si>
  <si>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</si>
  <si>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</si>
  <si>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</si>
  <si>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</si>
  <si>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</si>
  <si>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</si>
  <si>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</si>
  <si>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</si>
  <si>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</si>
  <si>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</si>
  <si>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</si>
  <si>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</si>
  <si>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</si>
  <si>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</si>
  <si>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</si>
  <si>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</si>
  <si>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</si>
  <si>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</si>
  <si>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</si>
  <si>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</si>
  <si>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</si>
  <si>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</si>
  <si>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</si>
  <si>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</si>
  <si>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</si>
  <si>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</si>
  <si>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</si>
  <si>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</si>
  <si>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</si>
  <si>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</si>
  <si>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</si>
  <si>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</si>
  <si>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</si>
  <si>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</si>
  <si>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</si>
  <si>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</si>
  <si>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</si>
  <si>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</si>
  <si>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</si>
  <si>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</si>
  <si>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</si>
  <si>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</si>
  <si>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</si>
  <si>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</si>
  <si>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</si>
  <si>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</si>
  <si>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</si>
  <si>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</si>
  <si>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</si>
  <si>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</si>
  <si>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</si>
  <si>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</si>
  <si>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</si>
  <si>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</si>
  <si>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</si>
  <si>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</si>
  <si>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</si>
  <si>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</si>
  <si>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</si>
  <si>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</si>
  <si>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</si>
  <si>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</si>
  <si>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</si>
  <si>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</si>
  <si>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</si>
  <si>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</si>
  <si>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</si>
  <si>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</si>
  <si>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</si>
  <si>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</si>
  <si>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</si>
  <si>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</si>
  <si>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</si>
  <si>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</si>
  <si>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</si>
  <si>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</si>
  <si>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</si>
  <si>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</si>
  <si>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</si>
  <si>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</si>
  <si>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</si>
  <si>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</si>
  <si>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</si>
  <si>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</si>
  <si>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</si>
  <si>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</si>
  <si>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</si>
  <si>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</si>
  <si>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</si>
  <si>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</si>
  <si>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</si>
  <si>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</si>
  <si>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</si>
  <si>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</si>
  <si>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</si>
  <si>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</si>
  <si>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</si>
  <si>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</si>
  <si>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</si>
  <si>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</si>
  <si>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</si>
  <si>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</si>
  <si>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</si>
  <si>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</si>
  <si>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</si>
  <si>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</si>
  <si>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</si>
  <si>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</si>
  <si>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</si>
  <si>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</si>
  <si>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</si>
  <si>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</si>
  <si>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</si>
  <si>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</si>
  <si>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</si>
  <si>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</si>
  <si>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</si>
  <si>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</si>
  <si>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</si>
  <si>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</si>
  <si>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</si>
  <si>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</si>
  <si>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</si>
  <si>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</si>
  <si>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</si>
  <si>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</si>
  <si>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</si>
  <si>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</si>
  <si>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</si>
  <si>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</si>
  <si>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</si>
  <si>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</si>
  <si>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</si>
  <si>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</si>
  <si>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</si>
  <si>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</si>
  <si>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</si>
  <si>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</si>
  <si>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</si>
  <si>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</si>
  <si>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</si>
  <si>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</si>
  <si>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</si>
  <si>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</si>
  <si>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</si>
  <si>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</si>
  <si>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</si>
  <si>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</si>
  <si>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</si>
  <si>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</si>
  <si>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</si>
  <si>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</si>
  <si>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</si>
  <si>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</si>
  <si>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</si>
  <si>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</si>
  <si>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</si>
  <si>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</si>
  <si>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</si>
  <si>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</si>
  <si>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</si>
  <si>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</si>
  <si>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</si>
  <si>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</si>
  <si>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</si>
  <si>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</si>
  <si>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</si>
  <si>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</si>
  <si>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</si>
  <si>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</si>
  <si>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</si>
  <si>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</si>
  <si>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</si>
  <si>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</si>
  <si>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</si>
  <si>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</si>
  <si>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</si>
  <si>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</si>
  <si>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</si>
  <si>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</si>
  <si>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</si>
  <si>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</si>
  <si>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</si>
  <si>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</si>
  <si>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</si>
  <si>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</si>
  <si>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</si>
  <si>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</si>
  <si>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</si>
  <si>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</si>
  <si>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</si>
  <si>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</si>
  <si>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</si>
  <si>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</si>
  <si>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</si>
  <si>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</si>
  <si>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</si>
  <si>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</si>
  <si>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</si>
  <si>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</si>
  <si>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</si>
  <si>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</si>
  <si>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</si>
  <si>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</si>
  <si>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</si>
  <si>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</si>
  <si>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</si>
  <si>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</si>
  <si>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</si>
  <si>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</si>
  <si>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</si>
  <si>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</si>
  <si>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</si>
  <si>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</si>
  <si>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</si>
  <si>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</si>
  <si>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</si>
  <si>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</si>
  <si>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</si>
  <si>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</si>
  <si>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</si>
  <si>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</si>
  <si>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</si>
  <si>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</si>
  <si>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</si>
  <si>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</si>
  <si>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</si>
  <si>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</si>
  <si>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</si>
  <si>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</si>
  <si>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</si>
  <si>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</si>
  <si>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</si>
  <si>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</si>
  <si>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</si>
  <si>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</si>
  <si>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</si>
  <si>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</si>
  <si>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</si>
  <si>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</si>
  <si>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</si>
  <si>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</si>
  <si>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</si>
  <si>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</si>
  <si>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</si>
  <si>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</si>
  <si>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</si>
  <si>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</si>
  <si>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</si>
  <si>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</si>
  <si>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</si>
  <si>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</si>
  <si>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</si>
  <si>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</si>
  <si>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</si>
  <si>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</si>
  <si>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</si>
  <si>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</si>
  <si>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</si>
  <si>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</si>
  <si>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</si>
  <si>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</si>
  <si>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</si>
  <si>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</si>
  <si>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</si>
  <si>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</si>
  <si>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</si>
  <si>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</si>
  <si>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</si>
  <si>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</si>
  <si>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</si>
  <si>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</si>
  <si>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</si>
  <si>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</si>
  <si>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</si>
  <si>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</si>
  <si>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</si>
  <si>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</si>
  <si>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</si>
  <si>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</si>
  <si>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</si>
  <si>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</si>
  <si>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</si>
  <si>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</si>
  <si>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</si>
  <si>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</si>
  <si>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</si>
  <si>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</si>
  <si>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</si>
  <si>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</si>
  <si>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</si>
  <si>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</si>
  <si>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</si>
  <si>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</si>
  <si>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</si>
  <si>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</si>
  <si>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</si>
  <si>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</si>
  <si>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</si>
  <si>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</si>
  <si>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</si>
  <si>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</si>
  <si>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</si>
  <si>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</si>
  <si>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</si>
  <si>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</si>
  <si>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</si>
  <si>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</si>
  <si>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</si>
  <si>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</si>
  <si>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</si>
  <si>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</si>
  <si>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</si>
  <si>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</si>
  <si>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</si>
  <si>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</si>
  <si>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</si>
  <si>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</si>
  <si>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</si>
  <si>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</si>
  <si>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</si>
  <si>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</si>
  <si>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</si>
  <si>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</si>
  <si>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</si>
  <si>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</si>
  <si>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</si>
  <si>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</si>
  <si>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</si>
  <si>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</si>
  <si>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</si>
  <si>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</si>
  <si>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</si>
  <si>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</si>
  <si>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</si>
  <si>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</si>
  <si>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</si>
  <si>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</si>
  <si>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</si>
  <si>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</si>
  <si>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</si>
  <si>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</si>
  <si>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</si>
  <si>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</si>
  <si>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</si>
  <si>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</si>
  <si>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</si>
  <si>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</si>
  <si>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</si>
  <si>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</si>
  <si>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</si>
  <si>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</si>
  <si>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</si>
  <si>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</si>
  <si>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</si>
  <si>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</si>
  <si>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</si>
  <si>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</si>
  <si>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</si>
  <si>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</si>
  <si>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</si>
  <si>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</si>
  <si>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</si>
  <si>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</si>
  <si>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</si>
  <si>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</si>
  <si>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</si>
  <si>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</si>
  <si>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</si>
  <si>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</si>
  <si>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</si>
  <si>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</si>
  <si>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</si>
  <si>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</si>
  <si>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</si>
  <si>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</si>
  <si>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</si>
  <si>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</si>
  <si>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</si>
  <si>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</si>
  <si>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</si>
  <si>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</si>
  <si>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</si>
  <si>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</si>
  <si>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</si>
  <si>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</si>
  <si>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</si>
  <si>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</si>
  <si>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</si>
  <si>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</si>
  <si>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</si>
  <si>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</si>
  <si>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</si>
  <si>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</si>
  <si>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</si>
  <si>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</si>
  <si>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</si>
  <si>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</si>
  <si>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</si>
  <si>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</si>
  <si>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</si>
  <si>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</si>
  <si>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</si>
  <si>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</si>
  <si>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</si>
  <si>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</si>
  <si>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</si>
  <si>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</si>
  <si>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</si>
  <si>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</si>
  <si>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</si>
  <si>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</si>
  <si>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</si>
  <si>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</si>
  <si>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</si>
  <si>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</si>
  <si>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</si>
  <si>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</si>
  <si>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</si>
  <si>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</si>
  <si>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</si>
  <si>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</si>
  <si>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</si>
  <si>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</si>
  <si>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</si>
  <si>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</si>
  <si>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</si>
  <si>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</si>
  <si>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</si>
  <si>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</si>
  <si>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</si>
  <si>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</si>
  <si>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</si>
  <si>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</si>
  <si>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</si>
  <si>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</si>
  <si>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</si>
  <si>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</si>
  <si>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</si>
  <si>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</si>
  <si>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</si>
  <si>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</si>
  <si>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</si>
  <si>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</si>
  <si>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</si>
  <si>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</si>
  <si>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</si>
  <si>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</si>
  <si>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</si>
  <si>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</si>
  <si>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</si>
  <si>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</si>
  <si>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</si>
  <si>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</si>
  <si>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</si>
  <si>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</si>
  <si>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</si>
  <si>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</si>
  <si>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</si>
  <si>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</si>
  <si>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</si>
  <si>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</si>
  <si>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</si>
  <si>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</si>
  <si>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</si>
  <si>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</si>
  <si>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</si>
  <si>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</si>
  <si>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</si>
  <si>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</si>
  <si>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</si>
  <si>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</si>
  <si>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</si>
  <si>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</si>
  <si>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</si>
  <si>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</si>
  <si>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</si>
  <si>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</si>
  <si>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</si>
  <si>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</si>
  <si>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</si>
  <si>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</si>
  <si>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</si>
  <si>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</si>
  <si>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</si>
  <si>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</si>
  <si>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</si>
  <si>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</si>
  <si>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</si>
  <si>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</si>
  <si>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</si>
  <si>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</si>
  <si>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</si>
  <si>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</si>
  <si>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</si>
  <si>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</si>
  <si>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</si>
  <si>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</si>
  <si>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</si>
  <si>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</si>
  <si>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</si>
  <si>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</si>
  <si>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</si>
  <si>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</si>
  <si>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</si>
  <si>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</si>
  <si>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</si>
  <si>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</si>
  <si>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</si>
  <si>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</si>
  <si>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</si>
  <si>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</si>
  <si>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</si>
  <si>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</si>
  <si>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</si>
  <si>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</si>
  <si>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</si>
  <si>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</si>
  <si>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</si>
  <si>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</si>
  <si>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</si>
  <si>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</si>
  <si>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</si>
  <si>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</si>
  <si>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</si>
  <si>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</si>
  <si>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</si>
  <si>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</si>
  <si>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</si>
  <si>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</si>
  <si>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</si>
  <si>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</si>
  <si>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</si>
  <si>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</si>
  <si>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</si>
  <si>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</si>
  <si>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</si>
  <si>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</si>
  <si>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</si>
  <si>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</si>
  <si>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</si>
  <si>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</si>
  <si>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</si>
  <si>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</si>
  <si>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</si>
  <si>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</si>
  <si>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</si>
  <si>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</si>
  <si>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</si>
  <si>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</si>
  <si>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</si>
  <si>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</si>
  <si>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</si>
  <si>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</si>
  <si>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</si>
  <si>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</si>
  <si>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</si>
  <si>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</si>
  <si>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</si>
  <si>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</si>
  <si>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</si>
  <si>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</si>
  <si>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</si>
  <si>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</si>
  <si>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</si>
  <si>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</si>
  <si>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</si>
  <si>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</si>
  <si>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</si>
  <si>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</si>
  <si>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</si>
  <si>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</si>
  <si>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</si>
  <si>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</si>
  <si>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</si>
  <si>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</si>
  <si>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</si>
  <si>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</si>
  <si>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</si>
  <si>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</si>
  <si>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</si>
  <si>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</si>
  <si>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</si>
  <si>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</si>
  <si>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</si>
  <si>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</si>
  <si>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</si>
  <si>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</si>
  <si>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</si>
  <si>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</si>
  <si>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</si>
  <si>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</si>
  <si>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</si>
  <si>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</si>
  <si>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</si>
  <si>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</si>
  <si>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</si>
  <si>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</si>
  <si>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</si>
  <si>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</si>
  <si>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</si>
  <si>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</si>
  <si>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</si>
  <si>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</si>
  <si>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</si>
  <si>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</si>
  <si>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</si>
  <si>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</si>
  <si>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</si>
  <si>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</si>
  <si>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</si>
  <si>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</si>
  <si>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</si>
  <si>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</si>
  <si>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</si>
  <si>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</si>
  <si>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</si>
  <si>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</si>
  <si>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</si>
  <si>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</si>
  <si>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</si>
  <si>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</si>
  <si>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</si>
  <si>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</si>
  <si>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</si>
  <si>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</si>
  <si>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</si>
  <si>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</si>
  <si>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</si>
  <si>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</si>
  <si>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</si>
  <si>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</si>
  <si>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</si>
  <si>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</si>
  <si>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</si>
  <si>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</si>
  <si>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</si>
  <si>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</si>
  <si>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</si>
  <si>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</si>
  <si>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</si>
  <si>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</si>
  <si>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</si>
  <si>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</si>
  <si>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</si>
  <si>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</si>
  <si>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</si>
  <si>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</si>
  <si>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</si>
  <si>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</si>
  <si>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</si>
  <si>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</si>
  <si>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</si>
  <si>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</si>
  <si>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</si>
  <si>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</si>
  <si>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</si>
  <si>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</si>
  <si>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</si>
  <si>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</si>
  <si>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</si>
  <si>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</si>
  <si>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</si>
  <si>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</si>
  <si>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</si>
  <si>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</si>
  <si>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</si>
  <si>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</si>
  <si>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</si>
  <si>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</si>
  <si>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</si>
  <si>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</si>
  <si>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</si>
  <si>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</si>
  <si>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</si>
  <si>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</si>
  <si>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</si>
  <si>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</si>
  <si>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</si>
  <si>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</si>
  <si>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</si>
  <si>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</si>
  <si>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</si>
  <si>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</si>
  <si>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</si>
  <si>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</si>
  <si>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</si>
  <si>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</si>
  <si>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</si>
  <si>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</si>
  <si>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</si>
  <si>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</si>
  <si>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</si>
  <si>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</si>
  <si>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</si>
  <si>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</si>
  <si>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</si>
  <si>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</si>
  <si>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</si>
  <si>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</si>
  <si>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</si>
  <si>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</si>
  <si>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</si>
  <si>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</si>
  <si>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</si>
  <si>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</si>
  <si>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</si>
  <si>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</si>
  <si>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</si>
  <si>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</si>
  <si>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</si>
  <si>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</si>
  <si>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</si>
  <si>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</si>
  <si>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</si>
  <si>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</si>
  <si>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</si>
  <si>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</si>
  <si>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</si>
  <si>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</si>
  <si>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</si>
  <si>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</si>
  <si>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</si>
  <si>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</si>
  <si>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</si>
  <si>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</si>
  <si>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</si>
  <si>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</si>
  <si>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</si>
  <si>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</si>
  <si>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</si>
  <si>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</si>
  <si>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</si>
  <si>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</si>
  <si>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</si>
  <si>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</si>
  <si>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</si>
  <si>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</si>
  <si>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</si>
  <si>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</si>
  <si>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</si>
  <si>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</si>
  <si>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</si>
  <si>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</si>
  <si>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</si>
  <si>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</si>
  <si>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</si>
  <si>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</si>
  <si>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</si>
  <si>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</si>
  <si>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</si>
  <si>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</si>
  <si>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</si>
  <si>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</si>
  <si>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</si>
  <si>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</si>
  <si>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</si>
  <si>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</si>
  <si>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</si>
  <si>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</si>
  <si>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</si>
  <si>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</si>
  <si>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</si>
  <si>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</si>
  <si>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</si>
  <si>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</si>
  <si>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</si>
  <si>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</si>
  <si>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</si>
  <si>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</si>
  <si>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</si>
  <si>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</si>
  <si>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</si>
  <si>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</si>
  <si>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</si>
  <si>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</si>
  <si>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</si>
  <si>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</si>
  <si>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</si>
  <si>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</si>
  <si>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</si>
  <si>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</si>
  <si>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</si>
  <si>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</si>
  <si>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</si>
  <si>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</si>
  <si>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</si>
  <si>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</si>
  <si>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</si>
  <si>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</si>
  <si>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</si>
  <si>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</si>
  <si>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</si>
  <si>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</si>
  <si>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</si>
  <si>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</si>
  <si>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</si>
  <si>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</si>
  <si>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</si>
  <si>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</si>
  <si>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</si>
  <si>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</si>
  <si>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</si>
  <si>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</si>
  <si>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</si>
  <si>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</si>
  <si>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</si>
  <si>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</si>
  <si>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</si>
  <si>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</si>
  <si>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</si>
  <si>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</si>
  <si>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</si>
  <si>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</si>
  <si>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</si>
  <si>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</si>
  <si>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</si>
  <si>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</si>
  <si>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</si>
  <si>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</si>
  <si>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</si>
  <si>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</si>
  <si>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</si>
  <si>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</si>
  <si>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</si>
  <si>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</si>
  <si>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</si>
  <si>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</si>
  <si>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</si>
  <si>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</si>
  <si>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</si>
  <si>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</si>
  <si>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</si>
  <si>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</si>
  <si>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</si>
  <si>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</si>
  <si>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</si>
  <si>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</si>
  <si>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</si>
  <si>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</si>
  <si>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</si>
  <si>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</si>
  <si>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</si>
  <si>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</si>
  <si>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</si>
  <si>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</si>
  <si>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</si>
  <si>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</si>
  <si>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</si>
  <si>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</si>
  <si>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</si>
  <si>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</si>
  <si>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</si>
  <si>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</si>
  <si>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</si>
  <si>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</si>
  <si>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</si>
  <si>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</si>
  <si>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</si>
  <si>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</si>
  <si>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</si>
  <si>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</si>
  <si>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</si>
  <si>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</si>
  <si>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</si>
  <si>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</si>
  <si>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</si>
  <si>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</si>
  <si>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</si>
  <si>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</si>
  <si>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</si>
  <si>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</si>
  <si>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</si>
  <si>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</si>
  <si>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</si>
  <si>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</si>
  <si>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</si>
  <si>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</si>
  <si>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</si>
  <si>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</si>
  <si>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</si>
  <si>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</si>
  <si>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</si>
  <si>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</si>
  <si>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</si>
  <si>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</si>
  <si>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</si>
  <si>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</si>
  <si>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</si>
  <si>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</si>
  <si>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</si>
  <si>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</si>
  <si>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</si>
  <si>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</si>
  <si>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</si>
  <si>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</si>
  <si>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</si>
  <si>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</si>
  <si>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</si>
  <si>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</si>
  <si>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</si>
  <si>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</si>
  <si>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</si>
  <si>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</si>
  <si>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</si>
  <si>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</si>
  <si>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</si>
  <si>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</si>
  <si>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</si>
  <si>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</si>
  <si>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</si>
  <si>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</si>
  <si>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</si>
  <si>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</si>
  <si>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</si>
  <si>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</si>
  <si>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</si>
  <si>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</si>
  <si>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</si>
  <si>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</si>
  <si>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</si>
  <si>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</si>
  <si>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</si>
  <si>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</si>
  <si>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</si>
  <si>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</si>
  <si>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</si>
  <si>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</si>
  <si>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</si>
  <si>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</si>
  <si>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</si>
  <si>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</si>
  <si>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</si>
  <si>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</si>
  <si>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</si>
  <si>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</si>
  <si>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</si>
  <si>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</si>
  <si>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</si>
  <si>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</si>
  <si>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</si>
  <si>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</si>
  <si>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</si>
  <si>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</si>
  <si>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</si>
  <si>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</si>
  <si>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</si>
  <si>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</si>
  <si>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</si>
  <si>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</si>
  <si>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</si>
  <si>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</si>
  <si>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</si>
  <si>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</si>
  <si>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</si>
  <si>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</si>
  <si>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</si>
  <si>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</si>
  <si>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</si>
  <si>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</si>
  <si>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</si>
  <si>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</si>
  <si>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</si>
  <si>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</si>
  <si>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</si>
  <si>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</si>
  <si>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</si>
  <si>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</si>
  <si>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</si>
  <si>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</si>
  <si>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</si>
  <si>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</si>
  <si>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</si>
  <si>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</si>
  <si>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</si>
  <si>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</si>
  <si>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</si>
  <si>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</si>
  <si>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</si>
  <si>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</si>
  <si>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</si>
  <si>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</si>
  <si>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</si>
  <si>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</si>
  <si>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</si>
  <si>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</si>
  <si>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</si>
  <si>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</si>
  <si>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</si>
  <si>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</si>
  <si>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</si>
  <si>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</si>
  <si>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</si>
  <si>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</si>
  <si>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</si>
  <si>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</si>
  <si>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</si>
  <si>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</si>
  <si>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</si>
  <si>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</si>
  <si>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</si>
  <si>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</si>
  <si>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</si>
  <si>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</si>
  <si>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</si>
  <si>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</si>
  <si>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</si>
  <si>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</si>
  <si>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</si>
  <si>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</si>
  <si>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</si>
  <si>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</si>
  <si>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</si>
  <si>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</si>
  <si>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</si>
  <si>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</si>
  <si>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</si>
  <si>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</si>
  <si>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</si>
  <si>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</si>
  <si>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</si>
  <si>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</si>
  <si>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</si>
  <si>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</si>
  <si>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</si>
  <si>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</si>
  <si>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</si>
  <si>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</si>
  <si>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</si>
  <si>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</si>
  <si>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</si>
  <si>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</si>
  <si>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</si>
  <si>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</si>
  <si>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</si>
  <si>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</si>
  <si>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</si>
  <si>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</si>
  <si>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</si>
  <si>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</si>
  <si>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</si>
  <si>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</si>
  <si>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</si>
  <si>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</si>
  <si>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</si>
  <si>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</si>
  <si>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</si>
  <si>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</si>
  <si>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</si>
  <si>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</si>
  <si>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</si>
  <si>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</si>
  <si>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</si>
  <si>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</si>
  <si>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</si>
  <si>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</si>
  <si>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</si>
  <si>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</si>
  <si>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</si>
  <si>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</si>
  <si>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</si>
  <si>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</si>
  <si>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</si>
  <si>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</si>
  <si>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</si>
  <si>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</si>
  <si>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</si>
  <si>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</si>
  <si>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</si>
  <si>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</si>
  <si>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</si>
  <si>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</si>
  <si>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</si>
  <si>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</si>
  <si>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</si>
  <si>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</si>
  <si>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</si>
  <si>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</si>
  <si>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</si>
  <si>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</si>
  <si>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</si>
  <si>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</si>
  <si>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</si>
  <si>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</si>
  <si>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</si>
  <si>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</si>
  <si>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</si>
  <si>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</si>
  <si>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</si>
  <si>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</si>
  <si>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</si>
  <si>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</si>
  <si>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</si>
  <si>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</si>
  <si>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</si>
  <si>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</si>
  <si>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</si>
  <si>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</si>
  <si>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</si>
  <si>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</si>
  <si>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</si>
  <si>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</si>
  <si>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</si>
  <si>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</si>
  <si>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</si>
  <si>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</si>
  <si>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</si>
  <si>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</si>
  <si>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</si>
  <si>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</si>
  <si>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</si>
  <si>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</si>
  <si>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</si>
  <si>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</si>
  <si>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</si>
  <si>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</si>
  <si>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</si>
  <si>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</si>
  <si>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</si>
  <si>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</si>
  <si>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</si>
  <si>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</si>
  <si>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</si>
  <si>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</si>
  <si>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</si>
  <si>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</si>
  <si>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</si>
  <si>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</si>
  <si>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</si>
  <si>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</si>
  <si>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</si>
  <si>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</si>
  <si>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</si>
  <si>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</si>
  <si>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</si>
  <si>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</si>
  <si>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</si>
  <si>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</si>
  <si>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</si>
  <si>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</si>
  <si>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</si>
  <si>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</si>
  <si>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</si>
  <si>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</si>
  <si>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</si>
  <si>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</si>
  <si>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</si>
  <si>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</si>
  <si>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</si>
  <si>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</si>
  <si>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</si>
  <si>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</si>
  <si>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</si>
  <si>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</si>
  <si>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</si>
  <si>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</si>
  <si>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</si>
  <si>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</si>
  <si>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</si>
  <si>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</si>
  <si>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</si>
  <si>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</si>
  <si>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</si>
  <si>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</si>
  <si>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</si>
  <si>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</si>
  <si>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</si>
  <si>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</si>
  <si>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</si>
  <si>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</si>
  <si>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</si>
  <si>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</si>
  <si>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</si>
  <si>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</si>
  <si>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</si>
  <si>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</si>
  <si>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</si>
  <si>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</si>
  <si>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</si>
  <si>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</si>
  <si>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</si>
  <si>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</si>
  <si>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</si>
  <si>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</si>
  <si>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</si>
  <si>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</si>
  <si>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</si>
  <si>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</si>
  <si>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</si>
  <si>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</si>
  <si>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</si>
  <si>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</si>
  <si>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</si>
  <si>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</si>
  <si>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</si>
  <si>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</si>
  <si>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</si>
  <si>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</si>
  <si>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</si>
  <si>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</si>
  <si>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</si>
  <si>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</si>
  <si>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</si>
  <si>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</si>
  <si>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</si>
  <si>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</si>
  <si>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</si>
  <si>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</si>
  <si>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</si>
  <si>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</si>
  <si>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</si>
  <si>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</si>
  <si>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</si>
  <si>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</si>
  <si>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</si>
  <si>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</si>
  <si>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</si>
  <si>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</si>
  <si>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</si>
  <si>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</si>
  <si>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</si>
  <si>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</si>
  <si>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</si>
  <si>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</si>
  <si>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</si>
  <si>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</si>
  <si>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</si>
  <si>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</si>
  <si>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</si>
  <si>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</si>
  <si>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</si>
  <si>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</si>
  <si>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</si>
  <si>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</si>
  <si>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</si>
  <si>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</si>
  <si>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</si>
  <si>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</si>
  <si>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</si>
  <si>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</si>
  <si>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</si>
  <si>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</si>
  <si>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</si>
  <si>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</si>
  <si>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</si>
  <si>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</si>
  <si>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</si>
  <si>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</si>
  <si>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</si>
  <si>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</si>
  <si>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</si>
  <si>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</si>
  <si>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</si>
  <si>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</si>
  <si>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</si>
  <si>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</si>
  <si>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</si>
  <si>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</si>
  <si>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</si>
  <si>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</si>
  <si>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</si>
  <si>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</si>
  <si>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</si>
  <si>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</si>
  <si>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</si>
  <si>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</si>
  <si>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</si>
  <si>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</si>
  <si>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</si>
  <si>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</si>
  <si>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</si>
  <si>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</si>
  <si>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</si>
  <si>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</si>
  <si>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</si>
  <si>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</si>
  <si>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</si>
  <si>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</si>
  <si>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</si>
  <si>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</si>
  <si>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</si>
  <si>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</si>
  <si>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</si>
  <si>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</si>
  <si>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</si>
  <si>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</si>
  <si>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</si>
  <si>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</si>
  <si>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</si>
  <si>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</si>
  <si>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</si>
  <si>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</si>
  <si>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</si>
  <si>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</si>
  <si>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</si>
  <si>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</si>
  <si>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</si>
  <si>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</si>
  <si>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</si>
  <si>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</si>
  <si>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</si>
  <si>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</si>
  <si>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</si>
  <si>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</si>
  <si>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</si>
  <si>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</si>
  <si>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</si>
  <si>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</si>
  <si>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</si>
  <si>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</si>
  <si>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</si>
  <si>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</si>
  <si>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</si>
  <si>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</si>
  <si>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</si>
  <si>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</si>
  <si>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</si>
  <si>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</si>
  <si>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</si>
  <si>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</si>
  <si>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</si>
  <si>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</si>
  <si>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</si>
  <si>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</si>
  <si>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</si>
  <si>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</si>
  <si>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</si>
  <si>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</si>
  <si>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</si>
  <si>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</si>
  <si>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</si>
  <si>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</si>
  <si>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</si>
  <si>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</si>
  <si>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</si>
  <si>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</si>
  <si>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</si>
  <si>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</si>
  <si>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</si>
  <si>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</si>
  <si>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</si>
  <si>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</si>
  <si>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</si>
  <si>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</si>
  <si>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</si>
  <si>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</si>
  <si>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</si>
  <si>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</si>
  <si>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</si>
  <si>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</si>
  <si>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</si>
  <si>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</si>
  <si>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</si>
  <si>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</si>
  <si>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</si>
  <si>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</si>
  <si>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</si>
  <si>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</si>
  <si>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</si>
  <si>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</si>
  <si>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</si>
  <si>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</si>
  <si>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</si>
  <si>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</si>
  <si>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</si>
  <si>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</si>
  <si>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</si>
  <si>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</si>
  <si>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</si>
  <si>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</si>
  <si>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</si>
  <si>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</si>
  <si>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</si>
  <si>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</si>
  <si>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</si>
  <si>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</si>
  <si>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</si>
  <si>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</si>
  <si>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</si>
  <si>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</si>
  <si>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</si>
  <si>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</si>
  <si>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</si>
  <si>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</si>
  <si>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</si>
  <si>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</si>
  <si>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</si>
  <si>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</si>
  <si>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</si>
  <si>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</si>
  <si>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</si>
  <si>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</si>
  <si>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</si>
  <si>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</si>
  <si>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</si>
  <si>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</si>
  <si>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</si>
  <si>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</si>
  <si>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</si>
  <si>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</si>
  <si>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</si>
  <si>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</si>
  <si>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</si>
  <si>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</si>
  <si>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</si>
  <si>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</si>
  <si>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</si>
  <si>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</si>
  <si>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</si>
  <si>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</si>
  <si>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</si>
  <si>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</si>
  <si>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</si>
  <si>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</si>
  <si>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</si>
  <si>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</si>
  <si>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</si>
  <si>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</si>
  <si>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</si>
  <si>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</si>
  <si>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</si>
  <si>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</si>
  <si>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</si>
  <si>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</si>
  <si>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</si>
  <si>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</si>
  <si>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</si>
  <si>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</si>
  <si>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</si>
  <si>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</si>
  <si>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</si>
  <si>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</si>
  <si>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</si>
  <si>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</si>
  <si>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</si>
  <si>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</si>
  <si>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</si>
  <si>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</si>
  <si>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</si>
  <si>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</si>
  <si>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</si>
  <si>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</si>
  <si>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</si>
  <si>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</si>
  <si>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</si>
  <si>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</si>
  <si>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</si>
  <si>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</si>
  <si>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</si>
  <si>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</si>
  <si>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</si>
  <si>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</si>
  <si>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</si>
  <si>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</si>
  <si>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</si>
  <si>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</si>
  <si>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</si>
  <si>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</si>
  <si>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</si>
  <si>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</si>
  <si>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</si>
  <si>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</si>
  <si>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</si>
  <si>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</si>
  <si>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</si>
  <si>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</si>
  <si>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</si>
  <si>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</si>
  <si>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</si>
  <si>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</si>
  <si>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</si>
  <si>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</si>
  <si>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</si>
  <si>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</si>
  <si>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</si>
  <si>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</si>
  <si>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</si>
  <si>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</si>
  <si>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</si>
  <si>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</si>
  <si>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</si>
  <si>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</si>
  <si>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</si>
  <si>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</si>
  <si>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</si>
  <si>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</si>
  <si>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</si>
  <si>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</si>
  <si>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</si>
  <si>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</si>
  <si>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</si>
  <si>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</si>
  <si>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</si>
  <si>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</si>
  <si>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</si>
  <si>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</si>
  <si>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</si>
  <si>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</si>
  <si>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</si>
  <si>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</si>
  <si>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</si>
  <si>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</si>
  <si>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</si>
  <si>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</si>
  <si>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</si>
  <si>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</si>
  <si>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</si>
  <si>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</si>
  <si>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</si>
  <si>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</si>
  <si>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</si>
  <si>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</si>
  <si>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</si>
  <si>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</si>
  <si>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</si>
  <si>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</si>
  <si>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</si>
  <si>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</si>
  <si>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</si>
  <si>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</si>
  <si>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</si>
  <si>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</si>
  <si>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</si>
  <si>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</si>
  <si>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</si>
  <si>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</si>
  <si>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</si>
  <si>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</si>
  <si>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</si>
  <si>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</si>
  <si>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</si>
  <si>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</si>
  <si>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</si>
  <si>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</si>
  <si>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</si>
  <si>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</si>
  <si>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</si>
  <si>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</si>
  <si>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</si>
  <si>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</si>
  <si>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</si>
  <si>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</si>
  <si>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</si>
  <si>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</si>
  <si>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</si>
  <si>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</si>
  <si>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</si>
  <si>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</si>
  <si>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</si>
  <si>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</si>
  <si>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</si>
  <si>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</si>
  <si>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</si>
  <si>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</si>
  <si>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</si>
  <si>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</si>
  <si>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</si>
  <si>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</si>
  <si>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</si>
  <si>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</si>
  <si>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</si>
  <si>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</si>
  <si>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</si>
  <si>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</si>
  <si>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</si>
  <si>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</si>
  <si>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</si>
  <si>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</si>
  <si>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</si>
  <si>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</si>
  <si>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</si>
  <si>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</si>
  <si>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</si>
  <si>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</si>
  <si>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</si>
  <si>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</si>
  <si>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</si>
  <si>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</si>
  <si>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</si>
  <si>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</si>
  <si>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</si>
  <si>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</si>
  <si>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</si>
  <si>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</si>
  <si>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</si>
  <si>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</si>
  <si>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</si>
  <si>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</si>
  <si>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</si>
  <si>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</si>
  <si>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</si>
  <si>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</si>
  <si>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</si>
  <si>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</si>
  <si>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</si>
  <si>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</si>
  <si>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</si>
  <si>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</si>
  <si>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</si>
  <si>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</si>
  <si>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</si>
  <si>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</si>
  <si>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</si>
  <si>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</si>
  <si>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</si>
  <si>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</si>
  <si>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</si>
  <si>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</si>
  <si>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</si>
  <si>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</si>
  <si>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</si>
  <si>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</si>
  <si>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</si>
  <si>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</si>
  <si>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</si>
  <si>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</si>
  <si>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</si>
  <si>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</si>
  <si>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</si>
  <si>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</si>
  <si>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</si>
  <si>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</si>
  <si>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</si>
  <si>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</si>
  <si>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</si>
  <si>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</si>
  <si>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</si>
  <si>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</si>
  <si>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</si>
  <si>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</si>
  <si>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</si>
  <si>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</si>
  <si>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</si>
  <si>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</si>
  <si>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</si>
  <si>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</si>
  <si>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</si>
  <si>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</si>
  <si>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</si>
  <si>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</si>
  <si>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</si>
  <si>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</si>
  <si>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</si>
  <si>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</si>
  <si>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</si>
  <si>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</si>
  <si>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</si>
  <si>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</si>
  <si>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</si>
  <si>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</si>
  <si>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</si>
  <si>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</si>
  <si>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</si>
  <si>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</si>
  <si>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</si>
  <si>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</si>
  <si>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</si>
  <si>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</si>
  <si>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</si>
  <si>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</si>
  <si>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</si>
  <si>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</si>
  <si>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</si>
  <si>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</si>
  <si>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</si>
  <si>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</si>
  <si>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</si>
  <si>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</si>
  <si>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</si>
  <si>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</si>
  <si>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</si>
  <si>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</si>
  <si>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</si>
  <si>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</si>
  <si>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</si>
  <si>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</si>
  <si>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</si>
  <si>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</si>
  <si>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</si>
  <si>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</si>
  <si>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</si>
  <si>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</si>
  <si>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</si>
  <si>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</si>
  <si>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</si>
  <si>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</si>
  <si>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</si>
  <si>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</si>
  <si>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</si>
  <si>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</si>
  <si>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</si>
  <si>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</si>
  <si>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</si>
  <si>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</si>
  <si>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</si>
  <si>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</si>
  <si>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</si>
  <si>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</si>
  <si>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</si>
  <si>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</si>
  <si>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</si>
  <si>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</si>
  <si>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</si>
  <si>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</si>
  <si>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</si>
  <si>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</si>
  <si>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</si>
  <si>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</si>
  <si>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</si>
  <si>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</si>
  <si>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</si>
  <si>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</si>
  <si>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</si>
  <si>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</si>
  <si>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</si>
  <si>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</si>
  <si>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</si>
  <si>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</si>
  <si>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</si>
  <si>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</si>
  <si>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</si>
  <si>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</si>
  <si>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</si>
  <si>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</si>
  <si>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</si>
  <si>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</si>
  <si>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</si>
  <si>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</si>
  <si>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</si>
  <si>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</si>
  <si>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</si>
  <si>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</si>
  <si>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</si>
  <si>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</si>
  <si>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</si>
  <si>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</si>
  <si>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</si>
  <si>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</si>
  <si>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</si>
  <si>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</si>
  <si>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</si>
  <si>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</si>
  <si>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</si>
  <si>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</si>
  <si>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</si>
  <si>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</si>
  <si>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</si>
  <si>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</si>
  <si>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</si>
  <si>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</si>
  <si>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</si>
  <si>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</si>
  <si>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</si>
  <si>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</si>
  <si>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</si>
  <si>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</si>
  <si>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</si>
  <si>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</si>
  <si>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</si>
  <si>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</si>
  <si>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</si>
  <si>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</si>
  <si>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</si>
  <si>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</si>
  <si>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</si>
  <si>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</si>
  <si>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</si>
  <si>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</si>
  <si>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</si>
  <si>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</si>
  <si>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</si>
  <si>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</si>
  <si>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</si>
  <si>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</si>
  <si>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</si>
  <si>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</si>
  <si>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</si>
  <si>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</si>
  <si>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</si>
  <si>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</si>
  <si>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</si>
  <si>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</si>
  <si>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</si>
  <si>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</si>
  <si>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</si>
  <si>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</si>
  <si>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</si>
  <si>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</si>
  <si>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</si>
  <si>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</si>
  <si>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</si>
  <si>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</si>
  <si>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</si>
  <si>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</si>
  <si>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</si>
  <si>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</si>
  <si>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</si>
  <si>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</si>
  <si>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</si>
  <si>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</si>
  <si>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</si>
  <si>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</si>
  <si>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</si>
  <si>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</si>
  <si>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</si>
  <si>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</si>
  <si>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</si>
  <si>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</si>
  <si>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</si>
  <si>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</si>
  <si>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</si>
  <si>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</si>
  <si>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</si>
  <si>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</si>
  <si>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</si>
  <si>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</si>
  <si>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</si>
  <si>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</si>
  <si>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</si>
  <si>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</si>
  <si>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</si>
  <si>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</si>
  <si>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</si>
  <si>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</si>
  <si>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</si>
  <si>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</si>
  <si>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</si>
  <si>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</si>
  <si>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</si>
  <si>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</si>
  <si>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</si>
  <si>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</si>
  <si>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</si>
  <si>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</si>
  <si>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</si>
  <si>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</si>
  <si>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</si>
  <si>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</si>
  <si>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</si>
  <si>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</si>
  <si>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</si>
  <si>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</si>
  <si>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</si>
  <si>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</si>
  <si>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</si>
  <si>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</si>
  <si>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</si>
  <si>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</si>
  <si>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</si>
  <si>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</si>
  <si>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</si>
  <si>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</si>
  <si>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</si>
  <si>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</si>
  <si>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</si>
  <si>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</si>
  <si>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</si>
  <si>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</si>
  <si>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</si>
  <si>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</si>
  <si>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</si>
  <si>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</si>
  <si>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</si>
  <si>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</si>
  <si>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</si>
  <si>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</si>
  <si>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</si>
  <si>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</si>
  <si>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</si>
  <si>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</si>
  <si>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</si>
  <si>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</si>
  <si>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</si>
  <si>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</si>
  <si>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</si>
  <si>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</si>
  <si>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</si>
  <si>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</si>
  <si>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</si>
  <si>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</si>
  <si>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</si>
  <si>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</si>
  <si>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</si>
  <si>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</si>
  <si>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</si>
  <si>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</si>
  <si>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</si>
  <si>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</si>
  <si>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</si>
  <si>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</si>
  <si>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</si>
  <si>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</si>
  <si>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</si>
  <si>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</si>
  <si>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</si>
  <si>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</si>
  <si>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</si>
  <si>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</si>
  <si>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</si>
  <si>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</si>
  <si>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</si>
  <si>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</si>
  <si>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</si>
  <si>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</si>
  <si>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</si>
  <si>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</si>
  <si>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</si>
  <si>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</si>
  <si>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</si>
  <si>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</si>
  <si>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</si>
  <si>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</si>
  <si>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</si>
  <si>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</si>
  <si>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</si>
  <si>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</si>
  <si>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</si>
  <si>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</si>
  <si>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</si>
  <si>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</si>
  <si>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</si>
  <si>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</si>
  <si>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</si>
  <si>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</si>
  <si>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</si>
  <si>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</si>
  <si>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</si>
  <si>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</si>
  <si>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</si>
  <si>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</si>
  <si>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</si>
  <si>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</si>
  <si>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</si>
  <si>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</si>
  <si>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</si>
  <si>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</si>
  <si>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</si>
  <si>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</si>
  <si>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</si>
  <si>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</si>
  <si>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</si>
  <si>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</si>
  <si>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</si>
  <si>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</si>
  <si>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</si>
  <si>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</si>
  <si>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</si>
  <si>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</si>
  <si>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</si>
  <si>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</si>
  <si>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</si>
  <si>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</si>
  <si>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</si>
  <si>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</si>
  <si>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</si>
  <si>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</si>
  <si>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</si>
  <si>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</si>
  <si>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</si>
  <si>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</si>
  <si>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</si>
  <si>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</si>
  <si>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</si>
  <si>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</si>
  <si>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</si>
  <si>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</si>
  <si>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</si>
  <si>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</si>
  <si>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</si>
  <si>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</si>
  <si>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</si>
  <si>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</si>
  <si>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</si>
  <si>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</si>
  <si>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</si>
  <si>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</si>
  <si>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</si>
  <si>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</si>
  <si>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</si>
  <si>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</si>
  <si>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</si>
  <si>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</si>
  <si>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</si>
  <si>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</si>
  <si>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</si>
  <si>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</si>
  <si>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</si>
  <si>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</si>
  <si>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</si>
  <si>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</si>
  <si>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</si>
  <si>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</si>
  <si>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</si>
  <si>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</si>
  <si>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</si>
  <si>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</si>
  <si>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</si>
  <si>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</si>
  <si>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</si>
  <si>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</si>
  <si>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</si>
  <si>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</si>
  <si>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</si>
  <si>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</si>
  <si>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</si>
  <si>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</si>
  <si>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</si>
  <si>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</si>
  <si>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</si>
  <si>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</si>
  <si>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</si>
  <si>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</si>
  <si>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</si>
  <si>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</si>
  <si>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</si>
  <si>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</si>
  <si>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</si>
  <si>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</si>
  <si>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</si>
  <si>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</si>
  <si>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</si>
  <si>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</si>
  <si>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</si>
  <si>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</si>
  <si>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</si>
  <si>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</si>
  <si>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</si>
  <si>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</si>
  <si>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</si>
  <si>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</si>
  <si>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</si>
  <si>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</si>
  <si>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</si>
  <si>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</si>
  <si>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</si>
  <si>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</si>
  <si>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</si>
  <si>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</si>
  <si>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</si>
  <si>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</si>
  <si>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</si>
  <si>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</si>
  <si>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</si>
  <si>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</si>
  <si>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</si>
  <si>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</si>
  <si>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</si>
  <si>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</si>
  <si>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</si>
  <si>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</si>
  <si>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</si>
  <si>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</si>
  <si>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</si>
  <si>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</si>
  <si>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</si>
  <si>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</si>
  <si>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</si>
  <si>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</si>
  <si>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</si>
  <si>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</si>
  <si>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</si>
  <si>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</si>
  <si>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</si>
  <si>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</si>
  <si>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</si>
  <si>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</si>
  <si>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</si>
  <si>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</si>
  <si>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</si>
  <si>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</si>
  <si>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</si>
  <si>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</si>
  <si>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</si>
  <si>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</si>
  <si>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</si>
  <si>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</si>
  <si>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</si>
  <si>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</si>
  <si>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</si>
  <si>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</si>
  <si>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</si>
  <si>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</si>
  <si>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</si>
  <si>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</si>
  <si>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</si>
  <si>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</si>
  <si>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</si>
  <si>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</si>
  <si>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</si>
  <si>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</si>
  <si>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</si>
  <si>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</si>
  <si>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</si>
  <si>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</si>
  <si>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</si>
  <si>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</si>
  <si>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</si>
  <si>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</si>
  <si>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</si>
  <si>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</si>
  <si>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</si>
  <si>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</si>
  <si>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</si>
  <si>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</si>
  <si>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</si>
  <si>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</si>
  <si>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</si>
  <si>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</si>
  <si>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</si>
  <si>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</si>
  <si>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</si>
  <si>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</si>
  <si>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</si>
  <si>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</si>
  <si>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</si>
  <si>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</si>
  <si>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</si>
  <si>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</si>
  <si>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</si>
  <si>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</si>
  <si>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</si>
  <si>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</si>
  <si>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</si>
  <si>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</si>
  <si>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</si>
  <si>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</si>
  <si>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</si>
  <si>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</si>
  <si>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</si>
  <si>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</si>
  <si>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</si>
  <si>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</si>
  <si>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</si>
  <si>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</si>
  <si>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</si>
  <si>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</si>
  <si>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</si>
  <si>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</si>
  <si>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</si>
  <si>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</si>
  <si>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</si>
  <si>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</si>
  <si>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</si>
  <si>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</si>
  <si>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</si>
  <si>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</si>
  <si>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</si>
  <si>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</si>
  <si>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</si>
  <si>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</si>
  <si>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</si>
  <si>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</si>
  <si>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</si>
  <si>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</si>
  <si>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</si>
  <si>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</si>
  <si>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</si>
  <si>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</si>
  <si>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</si>
  <si>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</si>
  <si>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</si>
  <si>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</si>
  <si>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</si>
  <si>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</si>
  <si>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</si>
  <si>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</si>
  <si>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</si>
  <si>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</si>
  <si>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</si>
  <si>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</si>
  <si>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</si>
  <si>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</si>
  <si>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</si>
  <si>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</si>
  <si>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</si>
  <si>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</si>
  <si>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</si>
  <si>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</si>
  <si>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</si>
  <si>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</si>
  <si>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</si>
  <si>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</si>
  <si>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</si>
  <si>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</si>
  <si>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</si>
  <si>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</si>
  <si>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</si>
  <si>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</si>
  <si>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</si>
  <si>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</si>
  <si>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</si>
  <si>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</si>
  <si>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</si>
  <si>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</si>
  <si>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</si>
  <si>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</si>
  <si>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</si>
  <si>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</si>
  <si>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</si>
  <si>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</si>
  <si>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</si>
  <si>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</si>
  <si>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</si>
  <si>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</si>
  <si>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</si>
  <si>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</si>
  <si>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</si>
  <si>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</si>
  <si>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</si>
  <si>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</si>
  <si>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</si>
  <si>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</si>
  <si>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</si>
  <si>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</si>
  <si>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</si>
  <si>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</si>
  <si>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</si>
  <si>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</si>
  <si>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</si>
  <si>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</si>
  <si>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</si>
  <si>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</si>
  <si>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</si>
  <si>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</si>
  <si>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</si>
  <si>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</si>
  <si>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</si>
  <si>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</si>
  <si>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</si>
  <si>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</si>
  <si>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</si>
  <si>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</si>
  <si>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</si>
  <si>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</si>
  <si>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</si>
  <si>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</si>
  <si>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</si>
  <si>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</si>
  <si>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</si>
  <si>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</si>
  <si>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</si>
  <si>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</si>
  <si>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</si>
  <si>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</si>
  <si>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</si>
  <si>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</si>
  <si>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</si>
  <si>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</si>
  <si>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</si>
  <si>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</si>
  <si>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</si>
  <si>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</si>
  <si>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</si>
  <si>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</si>
  <si>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</si>
  <si>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</si>
  <si>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</si>
  <si>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</si>
  <si>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</si>
  <si>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</si>
  <si>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</si>
  <si>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</si>
  <si>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</si>
  <si>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</si>
  <si>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</si>
  <si>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</si>
  <si>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</si>
  <si>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</si>
  <si>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</si>
  <si>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</si>
  <si>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</si>
  <si>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</si>
  <si>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</si>
  <si>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</si>
  <si>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</si>
  <si>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</si>
  <si>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</si>
  <si>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</si>
  <si>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</si>
  <si>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</si>
  <si>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</si>
  <si>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</si>
  <si>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</si>
  <si>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</si>
  <si>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</si>
  <si>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</si>
  <si>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</si>
  <si>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</si>
  <si>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</si>
  <si>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</si>
  <si>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</si>
  <si>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</si>
  <si>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</si>
  <si>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</si>
  <si>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</si>
  <si>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</si>
  <si>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</si>
  <si>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</si>
  <si>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</si>
  <si>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</si>
  <si>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</si>
  <si>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</si>
  <si>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</si>
  <si>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</si>
  <si>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</si>
  <si>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</si>
  <si>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</si>
  <si>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</si>
  <si>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</si>
  <si>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</si>
  <si>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</si>
  <si>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</si>
  <si>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</si>
  <si>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</si>
  <si>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</si>
  <si>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</si>
  <si>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</si>
  <si>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</si>
  <si>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</si>
  <si>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</si>
  <si>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</si>
  <si>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</si>
  <si>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</si>
  <si>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</si>
  <si>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</si>
  <si>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</si>
  <si>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</si>
  <si>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</si>
  <si>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</si>
  <si>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</si>
  <si>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</si>
  <si>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</si>
  <si>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</si>
  <si>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</si>
  <si>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</si>
  <si>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</si>
  <si>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</si>
  <si>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</si>
  <si>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</si>
  <si>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</si>
  <si>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</si>
  <si>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</si>
  <si>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</si>
  <si>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</si>
  <si>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</si>
  <si>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</si>
  <si>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</si>
  <si>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</si>
  <si>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</si>
  <si>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</si>
  <si>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</si>
  <si>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</si>
  <si>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</si>
  <si>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</si>
  <si>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</si>
  <si>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</si>
  <si>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</si>
  <si>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</si>
  <si>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</si>
  <si>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</si>
  <si>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</si>
  <si>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</si>
  <si>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</si>
  <si>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</si>
  <si>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</si>
  <si>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</si>
  <si>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</si>
  <si>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</si>
  <si>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</si>
  <si>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</si>
  <si>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</si>
  <si>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</si>
  <si>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</si>
  <si>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</si>
  <si>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</si>
  <si>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</si>
  <si>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</si>
  <si>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</si>
  <si>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</si>
  <si>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</si>
  <si>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</si>
  <si>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</si>
  <si>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</si>
  <si>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</si>
  <si>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</si>
  <si>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</si>
  <si>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</si>
  <si>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</si>
  <si>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</si>
  <si>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</si>
  <si>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</si>
  <si>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</si>
  <si>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</si>
  <si>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</si>
  <si>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</si>
  <si>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</si>
  <si>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</si>
  <si>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</si>
  <si>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</si>
  <si>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</si>
  <si>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</si>
  <si>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</si>
  <si>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</si>
  <si>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</si>
  <si>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</si>
  <si>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</si>
  <si>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</si>
  <si>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</si>
  <si>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</si>
  <si>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</si>
  <si>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</si>
  <si>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</si>
  <si>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</si>
  <si>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</si>
  <si>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</si>
  <si>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</si>
  <si>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</si>
  <si>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</si>
  <si>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</si>
  <si>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</si>
  <si>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</si>
  <si>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</si>
  <si>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</si>
  <si>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</si>
  <si>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</si>
  <si>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</si>
  <si>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</si>
  <si>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</si>
  <si>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</si>
  <si>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</si>
  <si>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</si>
  <si>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</si>
  <si>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</si>
  <si>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</si>
  <si>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</si>
  <si>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</si>
  <si>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</si>
  <si>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</si>
  <si>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</si>
  <si>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</si>
  <si>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</si>
  <si>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</si>
  <si>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</si>
  <si>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</si>
  <si>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</si>
  <si>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</si>
  <si>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</si>
  <si>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</si>
  <si>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</si>
  <si>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</si>
  <si>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</si>
  <si>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</si>
  <si>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</si>
  <si>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</si>
  <si>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</si>
  <si>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</si>
  <si>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</si>
  <si>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</si>
  <si>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</si>
  <si>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</si>
  <si>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</si>
  <si>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</si>
  <si>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</si>
  <si>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</si>
  <si>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</si>
  <si>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</si>
  <si>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</si>
  <si>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</si>
  <si>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</si>
  <si>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</si>
  <si>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</si>
  <si>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</si>
  <si>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</si>
  <si>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</si>
  <si>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</si>
  <si>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</si>
  <si>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</si>
  <si>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</si>
  <si>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</si>
  <si>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</si>
  <si>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</si>
  <si>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</si>
  <si>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</si>
  <si>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</si>
  <si>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</si>
  <si>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</si>
  <si>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</si>
  <si>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</si>
  <si>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</si>
  <si>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</si>
  <si>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</si>
  <si>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</si>
  <si>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</si>
  <si>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</si>
  <si>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</si>
  <si>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</si>
  <si>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</si>
  <si>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</si>
  <si>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</si>
  <si>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</si>
  <si>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</si>
  <si>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</si>
  <si>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</si>
  <si>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</si>
  <si>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</si>
  <si>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</si>
  <si>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</si>
  <si>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</si>
  <si>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</si>
  <si>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</si>
  <si>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</si>
  <si>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</si>
  <si>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</si>
  <si>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</si>
  <si>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</si>
  <si>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</si>
  <si>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</si>
  <si>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</si>
  <si>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</si>
  <si>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</si>
  <si>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</si>
  <si>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</si>
  <si>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</si>
  <si>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</si>
  <si>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</si>
  <si>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</si>
  <si>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</si>
  <si>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</si>
  <si>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</si>
  <si>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</si>
  <si>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</si>
  <si>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</si>
  <si>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</si>
  <si>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</si>
  <si>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</si>
  <si>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</si>
  <si>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</si>
  <si>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</si>
  <si>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</si>
  <si>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</si>
  <si>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</si>
  <si>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</si>
  <si>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</si>
  <si>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</si>
  <si>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</si>
  <si>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</si>
  <si>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</si>
  <si>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</si>
  <si>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</si>
  <si>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</si>
  <si>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</si>
  <si>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</si>
  <si>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</si>
  <si>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</si>
  <si>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</si>
  <si>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</si>
  <si>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</si>
  <si>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</si>
  <si>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</si>
  <si>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</si>
  <si>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</si>
  <si>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</si>
  <si>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</si>
  <si>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</si>
  <si>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</si>
  <si>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</si>
  <si>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</si>
  <si>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</si>
  <si>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</si>
  <si>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</si>
  <si>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</si>
  <si>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</si>
  <si>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</si>
  <si>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</si>
  <si>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</si>
  <si>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</si>
  <si>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</si>
  <si>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</si>
  <si>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</si>
  <si>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</si>
  <si>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</si>
  <si>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</si>
  <si>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</si>
  <si>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</si>
  <si>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</si>
  <si>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</si>
  <si>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</si>
  <si>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</si>
  <si>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</si>
  <si>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</si>
  <si>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</si>
  <si>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</si>
  <si>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</si>
  <si>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</si>
  <si>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</si>
  <si>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</si>
  <si>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</si>
  <si>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</si>
  <si>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</si>
  <si>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</si>
  <si>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</si>
  <si>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</si>
  <si>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</si>
  <si>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</si>
  <si>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</si>
  <si>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</si>
  <si>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</si>
  <si>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</si>
  <si>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</si>
  <si>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</si>
  <si>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</si>
  <si>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</si>
  <si>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</si>
  <si>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</si>
  <si>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</si>
  <si>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</si>
  <si>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</si>
  <si>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</si>
  <si>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</si>
  <si>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</si>
  <si>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</si>
  <si>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</si>
  <si>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</si>
  <si>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</si>
  <si>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</si>
  <si>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</si>
  <si>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</si>
  <si>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</si>
  <si>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</si>
  <si>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</si>
  <si>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</si>
  <si>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</si>
  <si>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</si>
  <si>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</si>
  <si>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</si>
  <si>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</si>
  <si>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</si>
  <si>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</si>
  <si>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</si>
  <si>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</si>
  <si>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</si>
  <si>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</si>
  <si>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</si>
  <si>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</si>
  <si>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</si>
  <si>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</si>
  <si>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</si>
  <si>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</si>
  <si>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</si>
  <si>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</si>
  <si>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</si>
  <si>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</si>
  <si>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</si>
  <si>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</si>
  <si>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</si>
  <si>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</si>
  <si>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</si>
  <si>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</si>
  <si>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</si>
  <si>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</si>
  <si>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</si>
  <si>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</si>
  <si>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</si>
  <si>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</si>
  <si>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</si>
  <si>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</si>
  <si>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</si>
  <si>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</si>
  <si>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</si>
  <si>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</si>
  <si>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</si>
  <si>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</si>
  <si>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</si>
  <si>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</si>
  <si>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</si>
  <si>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</si>
  <si>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</si>
  <si>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</si>
  <si>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</si>
  <si>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</si>
  <si>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</si>
  <si>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</si>
  <si>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</si>
  <si>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</si>
  <si>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</si>
  <si>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</si>
  <si>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</si>
  <si>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</si>
  <si>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</si>
  <si>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</si>
  <si>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</si>
  <si>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</si>
  <si>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</si>
  <si>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</si>
  <si>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</si>
  <si>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</si>
  <si>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</si>
  <si>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</si>
  <si>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</si>
  <si>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</si>
  <si>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</si>
  <si>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</si>
  <si>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</si>
  <si>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</si>
  <si>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</si>
  <si>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</si>
  <si>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</si>
  <si>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</si>
  <si>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</si>
  <si>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</si>
  <si>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</si>
  <si>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</si>
  <si>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</si>
  <si>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</si>
  <si>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</si>
  <si>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</si>
  <si>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</si>
  <si>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</si>
  <si>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</si>
  <si>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</si>
  <si>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</si>
  <si>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</si>
  <si>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</si>
  <si>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</si>
  <si>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</si>
  <si>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</si>
  <si>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</si>
  <si>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</si>
  <si>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</si>
  <si>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</si>
  <si>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</si>
  <si>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</si>
  <si>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</si>
  <si>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</si>
  <si>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</si>
  <si>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</si>
  <si>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</si>
  <si>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</si>
  <si>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</si>
  <si>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</si>
  <si>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</si>
  <si>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</si>
  <si>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</si>
  <si>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</si>
  <si>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</si>
  <si>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</si>
  <si>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</si>
  <si>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</si>
  <si>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</si>
  <si>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</si>
  <si>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</si>
  <si>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</si>
  <si>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</si>
  <si>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</si>
  <si>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</si>
  <si>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</si>
  <si>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</si>
  <si>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</si>
  <si>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</si>
  <si>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</si>
  <si>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</si>
  <si>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</si>
  <si>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</si>
  <si>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</si>
  <si>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</si>
  <si>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</si>
  <si>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</si>
  <si>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</si>
  <si>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</si>
  <si>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</si>
  <si>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</si>
  <si>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</si>
  <si>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</si>
  <si>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</si>
  <si>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</si>
  <si>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</si>
  <si>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</si>
  <si>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</si>
  <si>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</si>
  <si>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</si>
  <si>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</si>
  <si>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</si>
  <si>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</si>
  <si>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</si>
  <si>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</si>
  <si>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</si>
  <si>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</si>
  <si>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</si>
  <si>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</si>
  <si>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</si>
  <si>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</si>
  <si>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</si>
  <si>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</si>
  <si>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</si>
  <si>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</si>
  <si>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</si>
  <si>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</si>
  <si>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</si>
  <si>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</si>
  <si>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</si>
  <si>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</si>
  <si>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</si>
  <si>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</si>
  <si>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</si>
  <si>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</si>
  <si>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</si>
  <si>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</si>
  <si>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</si>
  <si>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</si>
  <si>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</si>
  <si>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</si>
  <si>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</si>
  <si>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</si>
  <si>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</si>
  <si>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</si>
  <si>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</si>
  <si>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</si>
  <si>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</si>
  <si>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</si>
  <si>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</si>
  <si>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</si>
  <si>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</si>
  <si>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</si>
  <si>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</si>
  <si>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</si>
  <si>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</si>
  <si>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</si>
  <si>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</si>
  <si>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</si>
  <si>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</si>
  <si>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</si>
  <si>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</si>
  <si>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</si>
  <si>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</si>
  <si>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</si>
  <si>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</si>
  <si>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</si>
  <si>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</si>
  <si>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</si>
  <si>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</si>
  <si>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</si>
  <si>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</si>
  <si>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</si>
  <si>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</si>
  <si>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</si>
  <si>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</si>
  <si>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</si>
  <si>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</si>
  <si>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</si>
  <si>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</si>
  <si>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</si>
  <si>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</si>
  <si>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</si>
  <si>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</si>
  <si>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</si>
  <si>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</si>
  <si>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</si>
  <si>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</si>
  <si>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</si>
  <si>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</si>
  <si>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</si>
  <si>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</si>
  <si>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</si>
  <si>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</si>
  <si>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</si>
  <si>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</si>
  <si>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</si>
  <si>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</si>
  <si>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</si>
  <si>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</si>
  <si>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</si>
  <si>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</si>
  <si>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</si>
  <si>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</si>
  <si>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</si>
  <si>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</si>
  <si>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</si>
  <si>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</si>
  <si>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</si>
  <si>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</si>
  <si>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</si>
  <si>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</si>
  <si>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</si>
  <si>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</si>
  <si>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</si>
  <si>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</si>
  <si>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</si>
  <si>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</si>
  <si>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</si>
  <si>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</si>
  <si>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</si>
  <si>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</si>
  <si>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</si>
  <si>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</si>
  <si>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</si>
  <si>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</si>
  <si>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</si>
  <si>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</si>
  <si>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</si>
  <si>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</si>
  <si>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</si>
  <si>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</si>
  <si>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</si>
  <si>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</si>
  <si>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</si>
  <si>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</si>
  <si>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</si>
  <si>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</si>
  <si>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</si>
  <si>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</si>
  <si>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</si>
  <si>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</si>
  <si>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</si>
  <si>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</si>
  <si>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</si>
  <si>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</si>
  <si>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</si>
  <si>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</si>
  <si>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</si>
  <si>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</si>
  <si>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</si>
  <si>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</si>
  <si>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</si>
  <si>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</si>
  <si>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</si>
  <si>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</si>
  <si>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</si>
  <si>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</si>
  <si>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</si>
  <si>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</si>
  <si>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</si>
  <si>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</si>
  <si>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</si>
  <si>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</si>
  <si>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</si>
  <si>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</si>
  <si>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</si>
  <si>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</si>
  <si>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</si>
  <si>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</si>
  <si>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</si>
  <si>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</si>
  <si>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</si>
  <si>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</si>
  <si>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</si>
  <si>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</si>
  <si>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</si>
  <si>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</si>
  <si>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</si>
  <si>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</si>
  <si>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</si>
  <si>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</si>
  <si>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</si>
  <si>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</si>
  <si>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</si>
  <si>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</si>
  <si>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</si>
  <si>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</si>
  <si>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</si>
  <si>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</si>
  <si>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</si>
  <si>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</si>
  <si>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</si>
  <si>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</si>
  <si>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</si>
  <si>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</si>
  <si>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</si>
  <si>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</si>
  <si>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</si>
  <si>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</si>
  <si>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</si>
  <si>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</si>
  <si>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</si>
  <si>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</si>
  <si>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</si>
  <si>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</si>
  <si>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</si>
  <si>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</si>
  <si>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</si>
  <si>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</si>
  <si>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</si>
  <si>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</si>
  <si>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</si>
  <si>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</si>
  <si>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</si>
  <si>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</si>
  <si>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</si>
  <si>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</si>
  <si>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</si>
  <si>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</si>
  <si>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</si>
  <si>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</si>
  <si>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</si>
  <si>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</si>
  <si>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</si>
  <si>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</si>
  <si>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</si>
  <si>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</si>
  <si>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</si>
  <si>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</si>
  <si>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</si>
  <si>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</si>
  <si>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</si>
  <si>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</si>
  <si>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</si>
  <si>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</si>
  <si>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</si>
  <si>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</si>
  <si>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</si>
  <si>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</si>
  <si>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</si>
  <si>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</si>
  <si>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</si>
  <si>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</si>
  <si>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</si>
  <si>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</si>
  <si>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</si>
  <si>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</si>
  <si>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</si>
  <si>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</si>
  <si>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</si>
  <si>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</si>
  <si>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</si>
  <si>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</si>
  <si>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</si>
  <si>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</si>
  <si>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</si>
  <si>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</si>
  <si>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</si>
  <si>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</si>
  <si>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</si>
  <si>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</si>
  <si>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</si>
  <si>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</si>
  <si>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</si>
  <si>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</si>
  <si>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</si>
  <si>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</si>
  <si>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</si>
  <si>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</si>
  <si>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</si>
  <si>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</si>
  <si>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</si>
  <si>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</si>
  <si>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</si>
  <si>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</si>
  <si>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</si>
  <si>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</si>
  <si>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</si>
  <si>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</si>
  <si>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</si>
  <si>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</si>
  <si>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</si>
  <si>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</si>
  <si>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</si>
  <si>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</si>
  <si>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</si>
  <si>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</si>
  <si>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</si>
  <si>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</si>
  <si>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</si>
  <si>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</si>
  <si>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</si>
  <si>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</si>
  <si>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</si>
  <si>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</si>
  <si>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</si>
  <si>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</si>
  <si>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</si>
  <si>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</si>
  <si>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</si>
  <si>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</si>
  <si>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</si>
  <si>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</si>
  <si>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</si>
  <si>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</si>
  <si>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</si>
  <si>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</si>
  <si>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</si>
  <si>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</si>
  <si>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</si>
  <si>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</si>
  <si>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</si>
  <si>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</si>
  <si>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</si>
  <si>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</si>
  <si>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</si>
  <si>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</si>
  <si>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</si>
  <si>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</si>
  <si>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</si>
  <si>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</si>
  <si>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</si>
  <si>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</si>
  <si>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</si>
  <si>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</si>
  <si>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</si>
  <si>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</si>
  <si>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</si>
  <si>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</si>
  <si>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</si>
  <si>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</si>
  <si>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</si>
  <si>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</si>
  <si>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</si>
  <si>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</si>
  <si>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</si>
  <si>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</si>
  <si>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</si>
  <si>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</si>
  <si>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</si>
  <si>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</si>
  <si>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</si>
  <si>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</si>
  <si>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</si>
  <si>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</si>
  <si>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</si>
  <si>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</si>
  <si>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</si>
  <si>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</si>
  <si>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</si>
  <si>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</si>
  <si>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</si>
  <si>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</si>
  <si>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</si>
  <si>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</si>
  <si>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</si>
  <si>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</si>
  <si>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</si>
  <si>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</si>
  <si>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</si>
  <si>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</si>
  <si>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</si>
  <si>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</si>
  <si>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</si>
  <si>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</si>
  <si>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</si>
  <si>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</si>
  <si>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</si>
  <si>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</si>
  <si>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</si>
  <si>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</si>
  <si>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</si>
  <si>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</si>
  <si>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</si>
  <si>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</si>
  <si>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</si>
  <si>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</si>
  <si>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</si>
  <si>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</si>
  <si>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</si>
  <si>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</si>
  <si>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</si>
  <si>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</si>
  <si>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</si>
  <si>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</si>
  <si>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</si>
  <si>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</si>
  <si>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</si>
  <si>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</si>
  <si>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</si>
  <si>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</si>
  <si>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</si>
  <si>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</si>
  <si>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</si>
  <si>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</si>
  <si>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</si>
  <si>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</si>
  <si>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</si>
  <si>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</si>
  <si>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</si>
  <si>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</si>
  <si>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</si>
  <si>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</si>
  <si>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</si>
  <si>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</si>
  <si>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</si>
  <si>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</si>
  <si>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</si>
  <si>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</si>
  <si>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</si>
  <si>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</si>
  <si>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</si>
  <si>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</si>
  <si>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</si>
  <si>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</si>
  <si>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</si>
  <si>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</si>
  <si>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</si>
  <si>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</si>
  <si>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</si>
  <si>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</si>
  <si>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</si>
  <si>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</si>
  <si>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</si>
  <si>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</si>
  <si>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</si>
  <si>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</si>
  <si>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</si>
  <si>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</si>
  <si>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</si>
  <si>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</si>
  <si>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</si>
  <si>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</si>
  <si>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</si>
  <si>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</si>
  <si>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</si>
  <si>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</si>
  <si>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</si>
  <si>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</si>
  <si>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</si>
  <si>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</si>
  <si>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</si>
  <si>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</si>
  <si>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</si>
  <si>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</si>
  <si>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</si>
  <si>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</si>
  <si>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</si>
  <si>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</si>
  <si>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</si>
  <si>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</si>
  <si>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</si>
  <si>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</si>
  <si>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</si>
  <si>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</si>
  <si>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</si>
  <si>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</si>
  <si>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</si>
  <si>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</si>
  <si>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</si>
  <si>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</si>
  <si>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</si>
  <si>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</si>
  <si>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</si>
  <si>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</si>
  <si>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</si>
  <si>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</si>
  <si>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</si>
  <si>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</si>
  <si>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</si>
  <si>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</si>
  <si>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</si>
  <si>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</si>
  <si>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</si>
  <si>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</si>
  <si>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</si>
  <si>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</si>
  <si>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</si>
  <si>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</si>
  <si>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</si>
  <si>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</si>
  <si>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</si>
  <si>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</si>
  <si>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</si>
  <si>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</si>
  <si>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</si>
  <si>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</si>
  <si>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</si>
  <si>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</si>
  <si>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</si>
  <si>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</si>
  <si>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</si>
  <si>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</si>
  <si>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</si>
  <si>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</si>
  <si>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</si>
  <si>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</si>
  <si>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</si>
  <si>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</si>
  <si>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</si>
  <si>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</si>
  <si>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</si>
  <si>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</si>
  <si>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</si>
  <si>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</si>
  <si>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</si>
  <si>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</si>
  <si>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</si>
  <si>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</si>
  <si>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</si>
  <si>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</si>
  <si>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</si>
  <si>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</si>
  <si>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</si>
  <si>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</si>
  <si>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</si>
  <si>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</si>
  <si>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</si>
  <si>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</si>
  <si>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</si>
  <si>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</si>
  <si>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</si>
  <si>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</si>
  <si>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</si>
  <si>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</si>
  <si>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</si>
  <si>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</si>
  <si>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</si>
  <si>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</si>
  <si>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</si>
  <si>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</si>
  <si>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</si>
  <si>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</si>
  <si>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</si>
  <si>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</si>
  <si>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</si>
  <si>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</si>
  <si>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</si>
  <si>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</si>
  <si>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</si>
  <si>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</si>
  <si>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</si>
  <si>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</si>
  <si>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</si>
  <si>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</si>
  <si>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</si>
  <si>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</si>
  <si>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</si>
  <si>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</si>
  <si>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</si>
  <si>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</si>
  <si>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</si>
  <si>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</si>
  <si>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</si>
  <si>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</si>
  <si>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</si>
  <si>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</si>
  <si>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</si>
  <si>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</si>
  <si>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</si>
  <si>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</si>
  <si>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</si>
  <si>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</si>
  <si>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</si>
  <si>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</si>
  <si>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</si>
  <si>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</si>
  <si>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</si>
  <si>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</si>
  <si>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</si>
  <si>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</si>
  <si>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</si>
  <si>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</si>
  <si>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</si>
  <si>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</si>
  <si>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</si>
  <si>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</si>
  <si>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</si>
  <si>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</si>
  <si>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</si>
  <si>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</si>
  <si>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</si>
  <si>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</si>
  <si>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</si>
  <si>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</si>
  <si>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</si>
  <si>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</si>
  <si>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</si>
  <si>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</si>
  <si>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</si>
  <si>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</si>
  <si>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</si>
  <si>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</si>
  <si>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</si>
  <si>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</si>
  <si>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</si>
  <si>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</si>
  <si>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</si>
  <si>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</si>
  <si>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</si>
  <si>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</si>
  <si>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</si>
  <si>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</si>
  <si>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</si>
  <si>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</si>
  <si>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</si>
  <si>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</si>
  <si>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</si>
  <si>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</si>
  <si>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</si>
  <si>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</si>
  <si>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</si>
  <si>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</si>
  <si>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</si>
  <si>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</si>
  <si>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</si>
  <si>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</si>
  <si>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</si>
  <si>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</si>
  <si>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</si>
  <si>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</si>
  <si>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</si>
  <si>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</si>
  <si>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</si>
  <si>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</si>
  <si>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</si>
  <si>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</si>
  <si>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</si>
  <si>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</si>
  <si>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</si>
  <si>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</si>
  <si>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</si>
  <si>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</si>
  <si>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</si>
  <si>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</si>
  <si>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</si>
  <si>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</si>
  <si>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</si>
  <si>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</si>
  <si>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</si>
  <si>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</si>
  <si>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</si>
  <si>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</si>
  <si>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</si>
  <si>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</si>
  <si>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</si>
  <si>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</si>
  <si>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</si>
  <si>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</si>
  <si>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</si>
  <si>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</si>
  <si>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</si>
  <si>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</si>
  <si>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</si>
  <si>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</si>
  <si>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</si>
  <si>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</si>
  <si>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</si>
  <si>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</si>
  <si>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</si>
  <si>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</si>
  <si>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</si>
  <si>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</si>
  <si>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</si>
  <si>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</si>
  <si>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</si>
  <si>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</si>
  <si>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</si>
  <si>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</si>
  <si>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</si>
  <si>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</si>
  <si>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</si>
  <si>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</si>
  <si>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</si>
  <si>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</si>
  <si>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</si>
  <si>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</si>
  <si>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</si>
  <si>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</si>
  <si>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</si>
  <si>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</si>
  <si>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</si>
  <si>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</si>
  <si>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</si>
  <si>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</si>
  <si>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</si>
  <si>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</si>
  <si>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</si>
  <si>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</si>
  <si>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</si>
  <si>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</si>
  <si>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</si>
  <si>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</si>
  <si>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</si>
  <si>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</si>
  <si>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</si>
  <si>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</si>
  <si>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</si>
  <si>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</si>
  <si>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</si>
  <si>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</si>
  <si>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</si>
  <si>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</si>
  <si>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</si>
  <si>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</si>
  <si>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</si>
  <si>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</si>
  <si>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</si>
  <si>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</si>
  <si>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</si>
  <si>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</si>
  <si>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</si>
  <si>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</si>
  <si>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</si>
  <si>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</si>
  <si>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</si>
  <si>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</si>
  <si>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</si>
  <si>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</si>
  <si>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</si>
  <si>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</si>
  <si>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</si>
  <si>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</si>
  <si>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</si>
  <si>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</si>
  <si>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</si>
  <si>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</si>
  <si>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</si>
  <si>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</si>
  <si>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</si>
  <si>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</si>
  <si>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</si>
  <si>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</si>
  <si>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</si>
  <si>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</si>
  <si>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</si>
  <si>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</si>
  <si>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</si>
  <si>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</si>
  <si>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</si>
  <si>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</si>
  <si>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</si>
  <si>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</si>
  <si>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</si>
  <si>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</si>
  <si>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</si>
  <si>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</si>
  <si>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</si>
  <si>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</si>
  <si>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</si>
  <si>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</si>
  <si>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</si>
  <si>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</si>
  <si>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</si>
  <si>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</si>
  <si>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</si>
  <si>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</si>
  <si>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</si>
  <si>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</si>
  <si>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</si>
  <si>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</si>
  <si>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</si>
  <si>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</si>
  <si>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</si>
  <si>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</si>
  <si>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</si>
  <si>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</si>
  <si>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</si>
  <si>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</si>
  <si>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</si>
  <si>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</si>
  <si>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</si>
  <si>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</si>
  <si>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</si>
  <si>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</si>
  <si>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</si>
  <si>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</si>
  <si>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</si>
  <si>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</si>
  <si>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</si>
  <si>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</si>
  <si>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</si>
  <si>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</si>
  <si>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</si>
  <si>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</si>
  <si>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</si>
  <si>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</si>
  <si>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</si>
  <si>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</si>
  <si>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</si>
  <si>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</si>
  <si>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</si>
  <si>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</si>
  <si>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</si>
  <si>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</si>
  <si>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</si>
  <si>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</si>
  <si>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</si>
  <si>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</si>
  <si>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</si>
  <si>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</si>
  <si>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</si>
  <si>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</si>
  <si>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</si>
  <si>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</si>
  <si>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</si>
  <si>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</si>
  <si>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</si>
  <si>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</si>
  <si>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</si>
  <si>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</si>
  <si>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</si>
  <si>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</si>
  <si>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</si>
  <si>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</si>
  <si>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</si>
  <si>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</si>
  <si>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</si>
  <si>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</si>
  <si>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</si>
  <si>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</si>
  <si>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</si>
  <si>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</si>
  <si>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</si>
  <si>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</si>
  <si>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</si>
  <si>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</si>
  <si>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</si>
  <si>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</si>
  <si>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</si>
  <si>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</si>
  <si>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</si>
  <si>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</si>
  <si>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</si>
  <si>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</si>
  <si>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</si>
  <si>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</si>
  <si>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</si>
  <si>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</si>
  <si>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</si>
  <si>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</si>
  <si>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</si>
  <si>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</si>
  <si>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</si>
  <si>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</si>
  <si>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</si>
  <si>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</si>
  <si>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</si>
  <si>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</si>
  <si>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</si>
  <si>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</si>
  <si>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</si>
  <si>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</si>
  <si>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</si>
  <si>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</si>
  <si>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</si>
  <si>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</si>
  <si>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</si>
  <si>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</si>
  <si>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</si>
  <si>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</si>
  <si>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</si>
  <si>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</si>
  <si>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</si>
  <si>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</si>
  <si>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</si>
  <si>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</si>
  <si>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</si>
  <si>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</si>
  <si>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</si>
  <si>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</si>
  <si>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</si>
  <si>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</si>
  <si>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</si>
  <si>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</si>
  <si>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</si>
  <si>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</si>
  <si>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</si>
  <si>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</si>
  <si>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</si>
  <si>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</si>
  <si>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</si>
  <si>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</si>
  <si>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</si>
  <si>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</si>
  <si>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</si>
  <si>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</si>
  <si>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</si>
  <si>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</si>
  <si>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</si>
  <si>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</si>
  <si>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</si>
  <si>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</si>
  <si>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</si>
  <si>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</si>
  <si>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</si>
  <si>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</si>
  <si>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</si>
  <si>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</si>
  <si>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</si>
  <si>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</si>
  <si>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</si>
  <si>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</si>
  <si>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</si>
  <si>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</si>
  <si>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</si>
  <si>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</si>
  <si>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</si>
  <si>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</si>
  <si>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</si>
  <si>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</si>
  <si>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</si>
  <si>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</si>
  <si>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</si>
  <si>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</si>
  <si>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</si>
  <si>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</si>
  <si>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</si>
  <si>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</si>
  <si>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</si>
  <si>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</si>
  <si>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</si>
  <si>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</si>
  <si>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</si>
  <si>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</si>
  <si>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</si>
  <si>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</si>
  <si>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</si>
  <si>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</si>
  <si>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</si>
  <si>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</si>
  <si>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</si>
  <si>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</si>
  <si>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</si>
  <si>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</si>
  <si>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</si>
  <si>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</si>
  <si>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</si>
  <si>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</si>
  <si>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</si>
  <si>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</si>
  <si>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</si>
  <si>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</si>
  <si>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</si>
  <si>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</si>
  <si>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</si>
  <si>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</si>
  <si>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</si>
  <si>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</si>
  <si>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</si>
  <si>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</si>
  <si>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</si>
  <si>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</si>
  <si>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</si>
  <si>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</si>
  <si>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</si>
  <si>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</si>
  <si>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</si>
  <si>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</si>
  <si>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</si>
  <si>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</si>
  <si>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</si>
  <si>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</si>
  <si>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</si>
  <si>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</si>
  <si>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</si>
  <si>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</si>
  <si>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</si>
  <si>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</si>
  <si>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</si>
  <si>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</si>
  <si>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</si>
  <si>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</si>
  <si>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</si>
  <si>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</si>
  <si>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</si>
  <si>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</si>
  <si>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</si>
  <si>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</si>
  <si>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</si>
  <si>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</si>
  <si>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</si>
  <si>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</si>
  <si>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</si>
  <si>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</si>
  <si>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</si>
  <si>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</si>
  <si>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</si>
  <si>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</si>
  <si>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</si>
  <si>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</si>
  <si>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</si>
  <si>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</si>
  <si>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</si>
  <si>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</si>
  <si>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</si>
  <si>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</si>
  <si>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</si>
  <si>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</si>
  <si>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</si>
  <si>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</si>
  <si>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</si>
  <si>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</si>
  <si>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</si>
  <si>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</si>
  <si>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</si>
  <si>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</si>
  <si>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</si>
  <si>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</si>
  <si>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</si>
  <si>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</si>
  <si>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</si>
  <si>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</si>
  <si>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</si>
  <si>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</si>
  <si>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</si>
  <si>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</si>
  <si>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</si>
  <si>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</si>
  <si>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</si>
  <si>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</si>
  <si>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</si>
  <si>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</si>
  <si>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</si>
  <si>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</si>
  <si>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</si>
  <si>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</si>
  <si>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</si>
  <si>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</si>
  <si>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</si>
  <si>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</si>
  <si>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</si>
  <si>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</si>
  <si>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</si>
  <si>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</si>
  <si>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</si>
  <si>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</si>
  <si>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</si>
  <si>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</si>
  <si>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</si>
  <si>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</si>
  <si>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</si>
  <si>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</si>
  <si>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</si>
  <si>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</si>
  <si>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</si>
  <si>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</si>
  <si>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</si>
  <si>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</si>
  <si>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</si>
  <si>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</si>
  <si>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</si>
  <si>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</si>
  <si>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</si>
  <si>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</si>
  <si>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</si>
  <si>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</si>
  <si>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</si>
  <si>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</si>
  <si>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</si>
  <si>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</si>
  <si>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</si>
  <si>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</si>
  <si>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</si>
  <si>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</si>
  <si>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</si>
  <si>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</si>
  <si>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</si>
  <si>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</si>
  <si>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</si>
  <si>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</si>
  <si>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</si>
  <si>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</si>
  <si>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</si>
  <si>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</si>
  <si>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</si>
  <si>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</si>
  <si>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</si>
  <si>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</si>
  <si>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</si>
  <si>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</si>
  <si>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</si>
  <si>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</si>
  <si>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</si>
  <si>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</si>
  <si>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</si>
  <si>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</si>
  <si>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</si>
  <si>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</si>
  <si>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</si>
  <si>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</si>
  <si>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</si>
  <si>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</si>
  <si>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</si>
  <si>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</si>
  <si>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</si>
  <si>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</si>
  <si>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</si>
  <si>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</si>
  <si>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</si>
  <si>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</si>
  <si>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</si>
  <si>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</si>
  <si>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</si>
  <si>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</si>
  <si>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</si>
  <si>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</si>
  <si>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</si>
  <si>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</si>
  <si>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</si>
  <si>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</si>
  <si>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</si>
  <si>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</si>
  <si>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</si>
  <si>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</si>
  <si>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</si>
  <si>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</si>
  <si>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</si>
  <si>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</si>
  <si>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</si>
  <si>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</si>
  <si>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</si>
  <si>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</si>
  <si>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</si>
  <si>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</si>
  <si>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</si>
  <si>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</si>
  <si>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</si>
  <si>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</si>
  <si>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</si>
  <si>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</si>
  <si>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</si>
  <si>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</si>
  <si>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</si>
  <si>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</si>
  <si>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</si>
  <si>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</si>
  <si>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</si>
  <si>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</si>
  <si>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</si>
  <si>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</si>
  <si>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</si>
  <si>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</si>
  <si>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</si>
  <si>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</si>
  <si>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</si>
  <si>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</si>
  <si>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</si>
  <si>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</si>
  <si>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</si>
  <si>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</si>
  <si>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</si>
  <si>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</si>
  <si>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</si>
  <si>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</si>
  <si>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</si>
  <si>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</si>
  <si>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</si>
  <si>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</si>
  <si>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</si>
  <si>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</si>
  <si>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</si>
  <si>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</si>
  <si>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</si>
  <si>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</si>
  <si>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</si>
  <si>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</si>
  <si>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</si>
  <si>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</si>
  <si>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</si>
  <si>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</si>
  <si>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</si>
  <si>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</si>
  <si>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</si>
  <si>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</si>
  <si>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</si>
  <si>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</si>
  <si>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</si>
  <si>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</si>
  <si>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</si>
  <si>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</si>
  <si>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</si>
  <si>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</si>
  <si>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</si>
  <si>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</si>
  <si>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</si>
  <si>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</si>
  <si>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</si>
  <si>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</si>
  <si>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</si>
  <si>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</si>
  <si>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</si>
  <si>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</si>
  <si>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</si>
  <si>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</si>
  <si>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</si>
  <si>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</si>
  <si>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</si>
  <si>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</si>
  <si>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</si>
  <si>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</si>
  <si>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</si>
  <si>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</si>
  <si>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</si>
  <si>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</si>
  <si>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</si>
  <si>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</si>
  <si>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</si>
  <si>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</si>
  <si>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</si>
  <si>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</si>
  <si>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</si>
  <si>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</si>
  <si>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</si>
  <si>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</si>
  <si>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</si>
  <si>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</si>
  <si>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</si>
  <si>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</si>
  <si>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</si>
  <si>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</si>
  <si>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</si>
  <si>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</si>
  <si>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</si>
  <si>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</si>
  <si>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</si>
  <si>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</si>
  <si>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</si>
  <si>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</si>
  <si>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</si>
  <si>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</si>
  <si>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</si>
  <si>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</si>
  <si>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</si>
  <si>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</si>
  <si>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</si>
  <si>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</si>
  <si>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</si>
  <si>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</si>
  <si>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</si>
  <si>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</si>
  <si>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</si>
  <si>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</si>
  <si>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</si>
  <si>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</si>
  <si>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</si>
  <si>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</si>
  <si>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</si>
  <si>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</si>
  <si>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</si>
  <si>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</si>
  <si>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</si>
  <si>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</si>
  <si>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</si>
  <si>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</si>
  <si>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</si>
  <si>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</si>
  <si>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</si>
  <si>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</si>
  <si>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</si>
  <si>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</si>
  <si>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</si>
  <si>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</si>
  <si>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</si>
  <si>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</si>
  <si>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</si>
  <si>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</si>
  <si>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</si>
  <si>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</si>
  <si>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</si>
  <si>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</si>
  <si>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</si>
  <si>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</si>
  <si>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</si>
  <si>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</si>
  <si>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</si>
  <si>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</si>
  <si>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</si>
  <si>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</si>
  <si>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</si>
  <si>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</si>
  <si>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</si>
  <si>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</si>
  <si>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</si>
  <si>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</si>
  <si>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</si>
  <si>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</si>
  <si>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</si>
  <si>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</si>
  <si>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</si>
  <si>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</si>
  <si>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</si>
  <si>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</si>
  <si>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</si>
  <si>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</si>
  <si>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</si>
  <si>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</si>
  <si>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</si>
  <si>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</si>
  <si>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</si>
  <si>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</si>
  <si>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</si>
  <si>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</si>
  <si>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</si>
  <si>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</si>
  <si>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</si>
  <si>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</si>
  <si>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</si>
  <si>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</si>
  <si>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</si>
  <si>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</si>
  <si>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</si>
  <si>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</si>
  <si>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</si>
  <si>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</si>
  <si>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</si>
  <si>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</si>
  <si>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</si>
  <si>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</si>
  <si>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</si>
  <si>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</si>
  <si>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</si>
  <si>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</si>
  <si>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</si>
  <si>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</si>
  <si>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</si>
  <si>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</si>
  <si>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</si>
  <si>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</si>
  <si>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</si>
  <si>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</si>
  <si>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</si>
  <si>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</si>
  <si>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</si>
  <si>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</si>
  <si>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</si>
  <si>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</si>
  <si>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</si>
  <si>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</si>
  <si>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</si>
  <si>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</si>
  <si>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</si>
  <si>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</si>
  <si>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</si>
  <si>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</si>
  <si>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</si>
  <si>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</si>
  <si>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</si>
  <si>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</si>
  <si>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</si>
  <si>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</si>
  <si>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</si>
  <si>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</si>
  <si>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</si>
  <si>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</si>
  <si>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</si>
  <si>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</si>
  <si>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</si>
  <si>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</si>
  <si>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</si>
  <si>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</si>
  <si>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</si>
  <si>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</si>
  <si>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</si>
  <si>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</si>
  <si>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</si>
  <si>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</si>
  <si>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</si>
  <si>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</si>
  <si>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</si>
  <si>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</si>
  <si>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</si>
  <si>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</si>
  <si>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</si>
  <si>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</si>
  <si>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</si>
  <si>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</si>
  <si>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</si>
  <si>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</si>
  <si>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</si>
  <si>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</si>
  <si>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</si>
  <si>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</si>
  <si>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</si>
  <si>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</si>
  <si>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</si>
  <si>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</si>
  <si>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</si>
  <si>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</si>
  <si>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</si>
  <si>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</si>
  <si>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</si>
  <si>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</si>
  <si>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</si>
  <si>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</si>
  <si>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</si>
  <si>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</si>
  <si>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</si>
  <si>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</si>
  <si>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</si>
  <si>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</si>
  <si>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</si>
  <si>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</si>
  <si>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</si>
  <si>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</si>
  <si>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</si>
  <si>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</si>
  <si>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</si>
  <si>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</si>
  <si>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</si>
  <si>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</si>
  <si>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</si>
  <si>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</si>
  <si>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</si>
  <si>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</si>
  <si>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</si>
  <si>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</si>
  <si>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</si>
  <si>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</si>
  <si>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</si>
  <si>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</si>
  <si>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</si>
  <si>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</si>
  <si>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</si>
  <si>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</si>
  <si>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</si>
  <si>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</si>
  <si>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</si>
  <si>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</si>
  <si>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</si>
  <si>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</si>
  <si>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</si>
  <si>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</si>
  <si>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</si>
  <si>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</si>
  <si>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</si>
  <si>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</si>
  <si>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</si>
  <si>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</si>
  <si>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</si>
  <si>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</si>
  <si>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</si>
  <si>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</si>
  <si>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</si>
  <si>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</si>
  <si>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</si>
  <si>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</si>
  <si>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</si>
  <si>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</si>
  <si>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</si>
  <si>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</si>
  <si>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</si>
  <si>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</si>
  <si>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</si>
  <si>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</si>
  <si>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</si>
  <si>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</si>
  <si>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</si>
  <si>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</si>
  <si>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</si>
  <si>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</si>
  <si>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</si>
  <si>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</si>
  <si>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</si>
  <si>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</si>
  <si>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</si>
  <si>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</si>
  <si>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</si>
  <si>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</si>
  <si>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</si>
  <si>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</si>
  <si>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</si>
  <si>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</si>
  <si>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</si>
  <si>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</si>
  <si>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</si>
  <si>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</si>
  <si>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</si>
  <si>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</si>
  <si>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</si>
  <si>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</si>
  <si>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</si>
  <si>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</si>
  <si>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</si>
  <si>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</si>
  <si>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</si>
  <si>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</si>
  <si>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</si>
  <si>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</si>
  <si>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</si>
  <si>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</si>
  <si>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</si>
  <si>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</si>
  <si>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</si>
  <si>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</si>
  <si>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</si>
  <si>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</si>
  <si>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</si>
  <si>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</si>
  <si>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</si>
  <si>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</si>
  <si>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</si>
  <si>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</si>
  <si>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</si>
  <si>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</si>
  <si>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</si>
  <si>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</si>
  <si>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</si>
  <si>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</si>
  <si>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</si>
  <si>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</si>
  <si>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</si>
  <si>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</si>
  <si>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</si>
  <si>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</si>
  <si>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</si>
  <si>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</si>
  <si>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</si>
  <si>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</si>
  <si>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</si>
  <si>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</si>
  <si>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</si>
  <si>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</si>
  <si>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</si>
  <si>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</si>
  <si>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</si>
  <si>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</si>
  <si>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</si>
  <si>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</si>
  <si>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</si>
  <si>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</si>
  <si>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</si>
  <si>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</si>
  <si>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</si>
  <si>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</si>
  <si>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</si>
  <si>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</si>
  <si>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</si>
  <si>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</si>
  <si>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</si>
  <si>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</si>
  <si>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</si>
  <si>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</si>
  <si>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</si>
  <si>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</si>
  <si>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</si>
  <si>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</si>
  <si>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</si>
  <si>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</si>
  <si>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</si>
  <si>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</si>
  <si>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</si>
  <si>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</si>
  <si>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</si>
  <si>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</si>
  <si>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</si>
  <si>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</si>
  <si>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</si>
  <si>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</si>
  <si>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</si>
  <si>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</si>
  <si>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</si>
  <si>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</si>
  <si>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</si>
  <si>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</si>
  <si>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</si>
  <si>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</si>
  <si>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</si>
  <si>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</si>
  <si>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</si>
  <si>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</si>
  <si>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</si>
  <si>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</si>
  <si>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</si>
  <si>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</si>
  <si>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</si>
  <si>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</si>
  <si>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</si>
  <si>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</si>
  <si>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</si>
  <si>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</si>
  <si>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</si>
  <si>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</si>
  <si>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</si>
  <si>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</si>
  <si>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</si>
  <si>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</si>
  <si>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</si>
  <si>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</si>
  <si>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</si>
  <si>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</si>
  <si>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</si>
  <si>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</si>
  <si>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</si>
  <si>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</si>
  <si>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</si>
  <si>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</si>
  <si>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</si>
  <si>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</si>
  <si>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</si>
  <si>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</si>
  <si>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</si>
  <si>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</si>
  <si>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</si>
  <si>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</si>
  <si>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</si>
  <si>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</si>
  <si>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</si>
  <si>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</si>
  <si>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</si>
  <si>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</si>
  <si>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</si>
  <si>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</si>
  <si>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</si>
  <si>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</si>
  <si>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</si>
  <si>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</si>
  <si>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</si>
  <si>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</si>
  <si>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</si>
  <si>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</si>
  <si>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</si>
  <si>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</si>
  <si>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</si>
  <si>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</si>
  <si>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</si>
  <si>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</si>
  <si>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</si>
  <si>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</si>
  <si>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</si>
  <si>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</si>
  <si>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</si>
  <si>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</si>
  <si>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</si>
  <si>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</si>
  <si>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</si>
  <si>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</si>
  <si>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</si>
  <si>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</si>
  <si>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</si>
  <si>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</si>
  <si>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</si>
  <si>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</si>
  <si>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</si>
  <si>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</si>
  <si>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</si>
  <si>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</si>
  <si>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</si>
  <si>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</si>
  <si>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</si>
  <si>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</si>
  <si>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</si>
  <si>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</si>
  <si>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</si>
  <si>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</si>
  <si>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</si>
  <si>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</si>
  <si>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</si>
  <si>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</si>
  <si>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</si>
  <si>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</si>
  <si>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</si>
  <si>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</si>
  <si>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</si>
  <si>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</si>
  <si>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</si>
  <si>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</si>
  <si>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</si>
  <si>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</si>
  <si>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</si>
  <si>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</si>
  <si>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</si>
  <si>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</si>
  <si>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</si>
  <si>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</si>
  <si>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</si>
  <si>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</si>
  <si>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</si>
  <si>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</si>
  <si>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</si>
  <si>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</si>
  <si>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</si>
  <si>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</si>
  <si>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</si>
  <si>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</si>
  <si>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</si>
  <si>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</si>
  <si>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</si>
  <si>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</si>
  <si>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</si>
  <si>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</si>
  <si>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</si>
  <si>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</si>
  <si>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</si>
  <si>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</si>
  <si>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</si>
  <si>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</si>
  <si>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</si>
  <si>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</si>
  <si>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</si>
  <si>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</si>
  <si>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</si>
  <si>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</si>
  <si>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</si>
  <si>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</si>
  <si>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</si>
  <si>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</si>
  <si>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</si>
  <si>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</si>
  <si>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</si>
  <si>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</si>
  <si>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</si>
  <si>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</si>
  <si>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</si>
  <si>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</si>
  <si>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</si>
  <si>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</si>
  <si>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</si>
  <si>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</si>
  <si>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</si>
  <si>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</si>
  <si>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</si>
  <si>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</si>
  <si>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</si>
  <si>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</si>
  <si>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</si>
  <si>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</si>
  <si>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</si>
  <si>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</si>
  <si>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</si>
  <si>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</si>
  <si>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</si>
  <si>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</si>
  <si>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</si>
  <si>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</si>
  <si>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</si>
  <si>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</si>
  <si>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</si>
  <si>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</si>
  <si>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</si>
  <si>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</si>
  <si>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</si>
  <si>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</si>
  <si>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</si>
  <si>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</si>
  <si>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</si>
  <si>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</si>
  <si>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</si>
  <si>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</si>
  <si>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</si>
  <si>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</si>
  <si>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</si>
  <si>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</si>
  <si>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</si>
  <si>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</si>
  <si>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</si>
  <si>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</si>
  <si>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</si>
  <si>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</si>
  <si>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</si>
  <si>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</si>
  <si>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</si>
  <si>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</si>
  <si>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</si>
  <si>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</si>
  <si>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</si>
  <si>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</si>
  <si>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</si>
  <si>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</si>
  <si>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</si>
  <si>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</si>
  <si>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</si>
  <si>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</si>
  <si>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</si>
  <si>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</si>
  <si>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</si>
  <si>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</si>
  <si>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</si>
  <si>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</si>
  <si>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</si>
  <si>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</si>
  <si>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</si>
  <si>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</si>
  <si>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</si>
  <si>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</si>
  <si>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</si>
  <si>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</si>
  <si>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</si>
  <si>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</si>
  <si>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</si>
  <si>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</si>
  <si>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</si>
  <si>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</si>
  <si>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</si>
  <si>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</si>
  <si>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</si>
  <si>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</si>
  <si>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</si>
  <si>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</si>
  <si>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</si>
  <si>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</si>
  <si>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</si>
  <si>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</si>
  <si>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</si>
  <si>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</si>
  <si>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</si>
  <si>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</si>
  <si>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</si>
  <si>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</si>
  <si>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</si>
  <si>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</si>
  <si>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</si>
  <si>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</si>
  <si>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</si>
  <si>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</si>
  <si>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</si>
  <si>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</si>
  <si>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</si>
  <si>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</si>
  <si>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</si>
  <si>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</si>
  <si>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</si>
  <si>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</si>
  <si>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</si>
  <si>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</si>
  <si>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</si>
  <si>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</si>
  <si>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</si>
  <si>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</si>
  <si>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</si>
  <si>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</si>
  <si>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</si>
  <si>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</si>
  <si>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</si>
  <si>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</si>
  <si>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</si>
  <si>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</si>
  <si>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</si>
  <si>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</si>
  <si>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</si>
  <si>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</si>
  <si>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</si>
  <si>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</si>
  <si>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</si>
  <si>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</si>
  <si>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</si>
  <si>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</si>
  <si>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</si>
  <si>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</si>
  <si>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</si>
  <si>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</si>
  <si>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</si>
  <si>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</si>
  <si>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</si>
  <si>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</si>
  <si>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</si>
  <si>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</si>
  <si>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</si>
  <si>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</si>
  <si>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</si>
  <si>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</si>
  <si>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</si>
  <si>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</si>
  <si>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</si>
  <si>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</si>
  <si>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</si>
  <si>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</si>
  <si>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</si>
  <si>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</si>
  <si>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</si>
  <si>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</si>
  <si>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</si>
  <si>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</si>
  <si>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</si>
  <si>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</si>
  <si>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</si>
  <si>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</si>
  <si>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</si>
  <si>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</si>
  <si>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</si>
  <si>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</si>
  <si>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</si>
  <si>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</si>
  <si>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</si>
  <si>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</si>
  <si>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</si>
  <si>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</si>
  <si>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</si>
  <si>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</si>
  <si>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</si>
  <si>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</si>
  <si>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</si>
  <si>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</si>
  <si>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</si>
  <si>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</si>
  <si>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</si>
  <si>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</si>
  <si>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</si>
  <si>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</si>
  <si>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</si>
  <si>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</si>
  <si>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</si>
  <si>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</si>
  <si>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</si>
  <si>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</si>
  <si>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</si>
  <si>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</si>
  <si>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</si>
  <si>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</si>
  <si>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</si>
  <si>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</si>
  <si>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</si>
  <si>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</si>
  <si>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</si>
  <si>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</si>
  <si>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</si>
  <si>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</si>
  <si>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</si>
  <si>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</si>
  <si>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</si>
  <si>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</si>
  <si>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</si>
  <si>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</si>
  <si>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</si>
  <si>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</si>
  <si>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</si>
  <si>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</si>
  <si>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</si>
  <si>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</si>
  <si>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</si>
  <si>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</si>
  <si>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</si>
  <si>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</si>
  <si>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</si>
  <si>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</si>
  <si>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</si>
  <si>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</si>
  <si>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</si>
  <si>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</si>
  <si>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</si>
  <si>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</si>
  <si>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</si>
  <si>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</si>
  <si>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</si>
  <si>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</si>
  <si>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</si>
  <si>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</si>
  <si>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</si>
  <si>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</si>
  <si>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</si>
  <si>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</si>
  <si>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</si>
  <si>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</si>
  <si>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</si>
  <si>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</si>
  <si>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</si>
  <si>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</si>
  <si>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</si>
  <si>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</si>
  <si>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</si>
  <si>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</si>
  <si>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</si>
  <si>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</si>
  <si>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</si>
  <si>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</si>
  <si>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</si>
  <si>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</si>
  <si>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</si>
  <si>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</si>
  <si>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</si>
  <si>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</si>
  <si>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</si>
  <si>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</si>
  <si>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</si>
  <si>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</si>
  <si>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</si>
  <si>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</si>
  <si>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</si>
  <si>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</si>
  <si>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</si>
  <si>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</si>
  <si>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</si>
  <si>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</si>
  <si>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</si>
  <si>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</si>
  <si>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</si>
  <si>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</si>
  <si>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</si>
  <si>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</si>
  <si>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</si>
  <si>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</si>
  <si>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</si>
  <si>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</si>
  <si>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</si>
  <si>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</si>
  <si>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</si>
  <si>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</si>
  <si>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</si>
  <si>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</si>
  <si>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</si>
  <si>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</si>
  <si>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</si>
  <si>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</si>
  <si>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</si>
  <si>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</si>
  <si>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</si>
  <si>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</si>
  <si>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</si>
  <si>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</si>
  <si>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</si>
  <si>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</si>
  <si>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</si>
  <si>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</si>
  <si>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</si>
  <si>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</si>
  <si>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</si>
  <si>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</si>
  <si>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</si>
  <si>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</si>
  <si>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</si>
  <si>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</si>
  <si>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</si>
  <si>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</si>
  <si>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</si>
  <si>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</si>
  <si>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</si>
  <si>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</si>
  <si>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</si>
  <si>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</si>
  <si>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</si>
  <si>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</si>
  <si>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</si>
  <si>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</si>
  <si>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</si>
  <si>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</si>
  <si>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</si>
  <si>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</si>
  <si>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</si>
  <si>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</si>
  <si>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</si>
  <si>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</si>
  <si>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</si>
  <si>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</si>
  <si>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</si>
  <si>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</si>
  <si>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</si>
  <si>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</si>
  <si>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</si>
  <si>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</si>
  <si>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</si>
  <si>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</si>
  <si>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</si>
  <si>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</si>
  <si>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</si>
  <si>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</si>
  <si>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</si>
  <si>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</si>
  <si>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</si>
  <si>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</si>
  <si>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</si>
  <si>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</si>
  <si>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</si>
  <si>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</si>
  <si>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</si>
  <si>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</si>
  <si>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</si>
  <si>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</si>
  <si>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</si>
  <si>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</si>
  <si>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</si>
  <si>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</si>
  <si>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</si>
  <si>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</si>
  <si>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</si>
  <si>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</si>
  <si>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</si>
  <si>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</si>
  <si>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</si>
  <si>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</si>
  <si>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</si>
  <si>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</si>
  <si>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</si>
  <si>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</si>
  <si>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</si>
  <si>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</si>
  <si>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</si>
  <si>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</si>
  <si>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</si>
  <si>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</si>
  <si>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</si>
  <si>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</si>
  <si>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</si>
  <si>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</si>
  <si>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</si>
  <si>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</si>
  <si>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</si>
  <si>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</si>
  <si>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</si>
  <si>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</si>
  <si>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</si>
  <si>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</si>
  <si>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</si>
  <si>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</si>
  <si>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</si>
  <si>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</si>
  <si>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</si>
  <si>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</si>
  <si>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</si>
  <si>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</si>
  <si>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</si>
  <si>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</si>
  <si>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</si>
  <si>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</si>
  <si>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</si>
  <si>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</si>
  <si>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</si>
  <si>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</si>
  <si>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</si>
  <si>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</si>
  <si>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</si>
  <si>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</si>
  <si>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</si>
  <si>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</si>
  <si>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</si>
  <si>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</si>
  <si>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</si>
  <si>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</si>
  <si>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</si>
  <si>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</si>
  <si>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</si>
  <si>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</si>
  <si>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</si>
  <si>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</si>
  <si>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</si>
  <si>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</si>
  <si>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</si>
  <si>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</si>
  <si>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</si>
  <si>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</si>
  <si>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</si>
  <si>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</si>
  <si>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</si>
  <si>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</si>
  <si>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</si>
  <si>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</si>
  <si>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</si>
  <si>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</si>
  <si>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</si>
  <si>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</si>
  <si>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</si>
  <si>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</si>
  <si>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</si>
  <si>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</si>
  <si>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</si>
  <si>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</si>
  <si>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</si>
  <si>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</si>
  <si>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</si>
  <si>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</si>
  <si>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</si>
  <si>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</si>
  <si>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</si>
  <si>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</si>
  <si>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</si>
  <si>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</si>
  <si>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</si>
  <si>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</si>
  <si>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</si>
  <si>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</si>
  <si>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</si>
  <si>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</si>
  <si>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</si>
  <si>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</si>
  <si>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</si>
  <si>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</si>
  <si>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</si>
  <si>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</si>
  <si>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</si>
  <si>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</si>
  <si>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</si>
  <si>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</si>
  <si>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</si>
  <si>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</si>
  <si>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</si>
  <si>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</si>
  <si>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</si>
  <si>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</si>
  <si>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</si>
  <si>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</si>
  <si>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</si>
  <si>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</si>
  <si>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</si>
  <si>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</si>
  <si>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</si>
  <si>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</si>
  <si>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</si>
  <si>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</si>
  <si>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</si>
  <si>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</si>
  <si>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</si>
  <si>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</si>
  <si>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</si>
  <si>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</si>
  <si>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</si>
  <si>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</si>
  <si>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</si>
  <si>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</si>
  <si>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</si>
  <si>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</si>
  <si>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</si>
  <si>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</si>
  <si>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</si>
  <si>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</si>
  <si>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</si>
  <si>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</si>
  <si>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</si>
  <si>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</si>
  <si>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</si>
  <si>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</si>
  <si>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</si>
  <si>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</si>
  <si>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</si>
  <si>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</si>
  <si>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</si>
  <si>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</si>
  <si>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</si>
  <si>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</si>
  <si>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</si>
  <si>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</si>
  <si>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</si>
  <si>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</si>
  <si>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</si>
  <si>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</si>
  <si>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</si>
  <si>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</si>
  <si>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</si>
  <si>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</si>
  <si>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</si>
  <si>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</si>
  <si>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</si>
  <si>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</si>
  <si>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</si>
  <si>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</si>
  <si>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</si>
  <si>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</si>
  <si>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</si>
  <si>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</si>
  <si>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</si>
  <si>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</si>
  <si>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</si>
  <si>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</si>
  <si>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</si>
  <si>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</si>
  <si>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</si>
  <si>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</si>
  <si>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</si>
  <si>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</si>
  <si>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</si>
  <si>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</si>
  <si>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</si>
  <si>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</si>
  <si>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</si>
  <si>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</si>
  <si>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</si>
  <si>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</si>
  <si>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</si>
  <si>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</si>
  <si>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</si>
  <si>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</si>
  <si>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</si>
  <si>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</si>
  <si>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</si>
  <si>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</si>
  <si>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</si>
  <si>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</si>
  <si>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</si>
  <si>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</si>
  <si>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</si>
  <si>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</si>
  <si>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</si>
  <si>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</si>
  <si>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</si>
  <si>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</si>
  <si>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</si>
  <si>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</si>
  <si>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</si>
  <si>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</si>
  <si>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</si>
  <si>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</si>
  <si>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</si>
  <si>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</si>
  <si>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</si>
  <si>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</si>
  <si>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</si>
  <si>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</si>
  <si>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</si>
  <si>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</si>
  <si>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</si>
  <si>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</si>
  <si>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</si>
  <si>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</si>
  <si>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</si>
  <si>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</si>
  <si>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</si>
  <si>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</si>
  <si>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</si>
  <si>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</si>
  <si>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</si>
  <si>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</si>
  <si>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</si>
  <si>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</si>
  <si>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</si>
  <si>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</si>
  <si>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</si>
  <si>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</si>
  <si>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</si>
  <si>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</si>
  <si>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</si>
  <si>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</si>
  <si>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</si>
  <si>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</si>
  <si>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</si>
  <si>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</si>
  <si>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</si>
  <si>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</si>
  <si>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</si>
  <si>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</si>
  <si>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</si>
  <si>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</si>
  <si>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</si>
  <si>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</si>
  <si>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</si>
  <si>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</si>
  <si>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</si>
  <si>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</si>
  <si>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</si>
  <si>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</si>
  <si>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</si>
  <si>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</si>
  <si>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</si>
  <si>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</si>
  <si>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</si>
  <si>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</si>
  <si>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</si>
  <si>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</si>
  <si>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</si>
  <si>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</si>
  <si>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</si>
  <si>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</si>
  <si>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</si>
  <si>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</si>
  <si>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</si>
  <si>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</si>
  <si>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</si>
  <si>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</si>
  <si>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</si>
  <si>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</si>
  <si>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</si>
  <si>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</si>
  <si>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</si>
  <si>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</si>
  <si>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</si>
  <si>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</si>
  <si>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</si>
  <si>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</si>
  <si>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</si>
  <si>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</si>
  <si>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</si>
  <si>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</si>
  <si>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</si>
  <si>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</si>
  <si>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</si>
  <si>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</si>
  <si>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</si>
  <si>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</si>
  <si>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</si>
  <si>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</si>
  <si>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</si>
  <si>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</si>
  <si>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</si>
  <si>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</si>
  <si>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</si>
  <si>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</si>
  <si>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</si>
  <si>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</si>
  <si>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</si>
  <si>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</si>
  <si>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</si>
  <si>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</si>
  <si>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</si>
  <si>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</si>
  <si>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</si>
  <si>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</si>
  <si>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</si>
  <si>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</si>
  <si>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</si>
  <si>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</si>
  <si>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</si>
  <si>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</si>
  <si>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</si>
  <si>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</si>
  <si>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</si>
  <si>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</si>
  <si>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</si>
  <si>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</si>
  <si>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</si>
  <si>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</si>
  <si>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</si>
  <si>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</si>
  <si>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</si>
  <si>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</si>
  <si>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</si>
  <si>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</si>
  <si>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</si>
  <si>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</si>
  <si>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</si>
  <si>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</si>
  <si>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</si>
  <si>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</si>
  <si>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</si>
  <si>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</si>
  <si>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</si>
  <si>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</si>
  <si>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</si>
  <si>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</si>
  <si>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</si>
  <si>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</si>
  <si>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</si>
  <si>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</si>
  <si>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</si>
  <si>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</si>
  <si>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</si>
  <si>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</si>
  <si>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</si>
  <si>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</si>
  <si>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</si>
  <si>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</si>
  <si>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</si>
  <si>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</si>
  <si>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</si>
  <si>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</si>
  <si>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</si>
  <si>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</si>
  <si>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</si>
  <si>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</si>
  <si>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</si>
  <si>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</si>
  <si>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</si>
  <si>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</si>
  <si>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</si>
  <si>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</si>
  <si>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</si>
  <si>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</si>
  <si>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</si>
  <si>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</si>
  <si>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</si>
  <si>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</si>
  <si>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</si>
  <si>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</si>
  <si>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</si>
  <si>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</si>
  <si>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</si>
  <si>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</si>
  <si>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</si>
  <si>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</si>
  <si>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</si>
  <si>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</si>
  <si>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</si>
  <si>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</si>
  <si>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</si>
  <si>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</si>
  <si>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</si>
  <si>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</si>
  <si>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</si>
  <si>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</si>
  <si>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</si>
  <si>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</si>
  <si>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</si>
  <si>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</si>
  <si>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</si>
  <si>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</si>
  <si>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</si>
  <si>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</si>
  <si>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</si>
  <si>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</si>
  <si>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</si>
  <si>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</si>
  <si>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</si>
  <si>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</si>
  <si>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</si>
  <si>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</si>
  <si>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</si>
  <si>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</si>
  <si>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</si>
  <si>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</si>
  <si>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</si>
  <si>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</si>
  <si>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</si>
  <si>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</si>
  <si>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</si>
  <si>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</si>
  <si>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</si>
  <si>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</si>
  <si>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</si>
  <si>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</si>
  <si>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</si>
  <si>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</si>
  <si>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</si>
  <si>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</si>
  <si>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</si>
  <si>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</si>
  <si>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</si>
  <si>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</si>
  <si>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</si>
  <si>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</si>
  <si>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</si>
  <si>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</si>
  <si>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</si>
  <si>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</si>
  <si>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</si>
  <si>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</si>
  <si>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</si>
  <si>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</si>
  <si>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</si>
  <si>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</si>
  <si>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</si>
  <si>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</si>
  <si>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</si>
  <si>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</si>
  <si>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</si>
  <si>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</si>
  <si>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</si>
  <si>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</si>
  <si>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</si>
  <si>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</si>
  <si>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</si>
  <si>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</si>
  <si>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</si>
  <si>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</si>
  <si>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</si>
  <si>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</si>
  <si>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</si>
  <si>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</si>
  <si>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</si>
  <si>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</si>
  <si>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</si>
  <si>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</si>
  <si>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</si>
  <si>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</si>
  <si>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</si>
  <si>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</si>
  <si>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</si>
  <si>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</si>
  <si>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</si>
  <si>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</si>
  <si>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</si>
  <si>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</si>
  <si>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</si>
  <si>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</si>
  <si>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</si>
  <si>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</si>
  <si>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</si>
  <si>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</si>
  <si>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</si>
  <si>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</si>
  <si>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</si>
  <si>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</si>
  <si>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</si>
  <si>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</si>
  <si>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</si>
  <si>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</si>
  <si>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</si>
  <si>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</si>
  <si>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</si>
  <si>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</si>
  <si>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</si>
  <si>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</si>
  <si>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</si>
  <si>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</si>
  <si>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</si>
  <si>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</si>
  <si>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</si>
  <si>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</si>
  <si>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</si>
  <si>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</si>
  <si>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</si>
  <si>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</si>
  <si>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</si>
  <si>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</si>
  <si>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</si>
  <si>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</si>
  <si>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</si>
  <si>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</si>
  <si>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</si>
  <si>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</si>
  <si>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</si>
  <si>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</si>
  <si>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</si>
  <si>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</si>
  <si>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</si>
  <si>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</si>
  <si>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</si>
  <si>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</si>
  <si>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</si>
  <si>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</si>
  <si>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</si>
  <si>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</si>
  <si>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</si>
  <si>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</si>
  <si>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</si>
  <si>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</si>
  <si>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</si>
  <si>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</si>
  <si>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</si>
  <si>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</si>
  <si>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</si>
  <si>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</si>
  <si>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</si>
  <si>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</si>
  <si>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</si>
  <si>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</si>
  <si>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</si>
  <si>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</si>
  <si>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</si>
  <si>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</si>
  <si>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</si>
  <si>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</si>
  <si>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</si>
  <si>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</si>
  <si>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</si>
  <si>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</si>
  <si>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</si>
  <si>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</si>
  <si>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</si>
  <si>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</si>
  <si>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</si>
  <si>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</si>
  <si>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</si>
  <si>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</si>
  <si>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</si>
  <si>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</si>
  <si>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</si>
  <si>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</si>
  <si>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</si>
  <si>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</si>
  <si>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</si>
  <si>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</si>
  <si>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</si>
  <si>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</si>
  <si>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</si>
  <si>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</si>
  <si>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</si>
  <si>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</si>
  <si>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</si>
  <si>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</si>
  <si>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</si>
  <si>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</si>
  <si>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</si>
  <si>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</si>
  <si>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</si>
  <si>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</si>
  <si>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</si>
  <si>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</si>
  <si>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</si>
  <si>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</si>
  <si>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</si>
  <si>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</si>
  <si>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</si>
  <si>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</si>
  <si>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</si>
  <si>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</si>
  <si>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</si>
  <si>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</si>
  <si>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</si>
  <si>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</si>
  <si>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</si>
  <si>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</si>
  <si>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</si>
  <si>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</si>
  <si>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</si>
  <si>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</si>
  <si>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</si>
  <si>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</si>
  <si>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</si>
  <si>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</si>
  <si>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</si>
  <si>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</si>
  <si>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</si>
  <si>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</si>
  <si>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</si>
  <si>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</si>
  <si>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</si>
  <si>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</si>
  <si>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</si>
  <si>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</si>
  <si>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</si>
  <si>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</si>
  <si>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</si>
  <si>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</si>
  <si>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</si>
  <si>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</si>
  <si>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</si>
  <si>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</si>
  <si>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</si>
  <si>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</si>
  <si>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</si>
  <si>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</si>
  <si>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</si>
  <si>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</si>
  <si>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</si>
  <si>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</si>
  <si>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</si>
  <si>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</si>
  <si>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</si>
  <si>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</si>
  <si>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</si>
  <si>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</si>
  <si>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</si>
  <si>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</si>
  <si>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</si>
  <si>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</si>
  <si>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</si>
  <si>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</si>
  <si>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</si>
  <si>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</si>
  <si>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</si>
  <si>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</si>
  <si>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</si>
  <si>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</si>
  <si>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</si>
  <si>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</si>
  <si>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</si>
  <si>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</si>
  <si>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</si>
  <si>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</si>
  <si>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</si>
  <si>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</si>
  <si>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</si>
  <si>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</si>
  <si>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</si>
  <si>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</si>
  <si>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</si>
  <si>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</si>
  <si>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</si>
  <si>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</si>
  <si>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</si>
  <si>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</si>
  <si>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</si>
  <si>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</si>
  <si>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</si>
  <si>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</si>
  <si>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</si>
  <si>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</si>
  <si>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</si>
  <si>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</si>
  <si>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</si>
  <si>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</si>
  <si>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</si>
  <si>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</si>
  <si>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</si>
  <si>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</si>
  <si>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</si>
  <si>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</si>
  <si>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</si>
  <si>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</si>
  <si>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</si>
  <si>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</si>
  <si>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</si>
  <si>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</si>
  <si>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</si>
  <si>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</si>
  <si>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</si>
  <si>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</si>
  <si>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</si>
  <si>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</si>
  <si>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</si>
  <si>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</si>
  <si>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</si>
  <si>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</si>
  <si>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</si>
  <si>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</si>
  <si>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</si>
  <si>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</si>
  <si>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</si>
  <si>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</si>
  <si>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</si>
  <si>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</si>
  <si>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</si>
  <si>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</si>
  <si>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</si>
  <si>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</si>
  <si>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</si>
  <si>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</si>
  <si>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</si>
  <si>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</si>
  <si>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</si>
  <si>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</si>
  <si>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</si>
  <si>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</si>
  <si>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</si>
  <si>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</si>
  <si>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</si>
  <si>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</si>
  <si>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</si>
  <si>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</si>
  <si>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</si>
  <si>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</si>
  <si>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</si>
  <si>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</si>
  <si>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</si>
  <si>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</si>
  <si>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</si>
  <si>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</si>
  <si>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</si>
  <si>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</si>
  <si>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</si>
  <si>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</si>
  <si>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</si>
  <si>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</si>
  <si>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</si>
  <si>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</si>
  <si>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</si>
  <si>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</si>
  <si>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</si>
  <si>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</si>
  <si>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</si>
  <si>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</si>
  <si>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</si>
  <si>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</si>
  <si>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</si>
  <si>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</si>
  <si>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</si>
  <si>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</si>
  <si>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</si>
  <si>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</si>
  <si>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</si>
  <si>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</si>
  <si>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</si>
  <si>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</si>
  <si>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</si>
  <si>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</si>
  <si>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</si>
  <si>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</si>
  <si>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</si>
  <si>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</si>
  <si>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</si>
  <si>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</si>
  <si>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</si>
  <si>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</si>
  <si>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</si>
  <si>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</si>
  <si>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</si>
  <si>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</si>
  <si>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</si>
  <si>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</si>
  <si>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</si>
  <si>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</si>
  <si>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</si>
  <si>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</si>
  <si>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</si>
  <si>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</si>
  <si>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</si>
  <si>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</si>
  <si>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</si>
  <si>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</si>
  <si>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</si>
  <si>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</si>
  <si>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</si>
  <si>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</si>
  <si>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</si>
  <si>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</si>
  <si>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</si>
  <si>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</si>
  <si>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</si>
  <si>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</si>
  <si>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</si>
  <si>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</si>
  <si>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</si>
  <si>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</si>
  <si>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</si>
  <si>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</si>
  <si>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</si>
  <si>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</si>
  <si>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</si>
  <si>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</si>
  <si>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</si>
  <si>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</si>
  <si>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</si>
  <si>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</si>
  <si>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</si>
  <si>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</si>
  <si>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</si>
  <si>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</si>
  <si>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</si>
  <si>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</si>
  <si>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</si>
  <si>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</si>
  <si>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</si>
  <si>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</si>
  <si>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</si>
  <si>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</si>
  <si>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</si>
  <si>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</si>
  <si>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</si>
  <si>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</si>
  <si>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</si>
  <si>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</si>
  <si>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</si>
  <si>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</si>
  <si>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</si>
  <si>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</si>
  <si>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</si>
  <si>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</si>
  <si>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</si>
  <si>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</si>
  <si>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</si>
  <si>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</si>
  <si>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</si>
  <si>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</si>
  <si>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</si>
  <si>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</si>
  <si>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</si>
  <si>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</si>
  <si>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</si>
  <si>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</si>
  <si>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</si>
  <si>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</si>
  <si>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</si>
  <si>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</si>
  <si>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</si>
  <si>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</si>
  <si>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</si>
  <si>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</si>
  <si>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</si>
  <si>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</si>
  <si>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</si>
  <si>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</si>
  <si>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</si>
  <si>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</si>
  <si>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</si>
  <si>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</si>
  <si>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</si>
  <si>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</si>
  <si>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</si>
  <si>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</si>
  <si>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</si>
  <si>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</si>
  <si>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</si>
  <si>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</si>
  <si>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</si>
  <si>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</si>
  <si>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</si>
  <si>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</si>
  <si>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</si>
  <si>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</si>
  <si>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</si>
  <si>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</si>
  <si>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</si>
  <si>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</si>
  <si>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</si>
  <si>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</si>
  <si>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</si>
  <si>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</si>
  <si>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</si>
  <si>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</si>
  <si>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</si>
  <si>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</si>
  <si>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</si>
  <si>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</si>
  <si>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</si>
  <si>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</si>
  <si>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</si>
  <si>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</si>
  <si>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</si>
  <si>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</si>
  <si>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</si>
  <si>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</si>
  <si>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</si>
  <si>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</si>
  <si>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</si>
  <si>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</si>
  <si>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</si>
  <si>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</si>
  <si>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</si>
  <si>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</si>
  <si>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</si>
  <si>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</si>
  <si>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</si>
  <si>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</si>
  <si>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</si>
  <si>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</si>
  <si>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</si>
  <si>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</si>
  <si>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</si>
  <si>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</si>
  <si>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</si>
  <si>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</si>
  <si>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</si>
  <si>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</si>
  <si>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</si>
  <si>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</si>
  <si>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</si>
  <si>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</si>
  <si>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</si>
  <si>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</si>
  <si>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</si>
  <si>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</si>
  <si>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</si>
  <si>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</si>
  <si>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</si>
  <si>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</si>
  <si>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</si>
  <si>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</si>
  <si>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</si>
  <si>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</si>
  <si>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</si>
  <si>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</si>
  <si>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</si>
  <si>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</si>
  <si>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</si>
  <si>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</si>
  <si>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</si>
  <si>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</si>
  <si>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</si>
  <si>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</si>
  <si>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</si>
  <si>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</si>
  <si>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</si>
  <si>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</si>
  <si>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</si>
  <si>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</si>
  <si>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</si>
  <si>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</si>
  <si>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</si>
  <si>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</si>
  <si>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</si>
  <si>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</si>
  <si>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</si>
  <si>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</si>
  <si>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</si>
  <si>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</si>
  <si>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</si>
  <si>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</si>
  <si>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</si>
  <si>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</si>
  <si>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</si>
  <si>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</si>
  <si>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</si>
  <si>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</si>
  <si>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</si>
  <si>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</si>
  <si>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</si>
  <si>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</si>
  <si>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</si>
  <si>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</si>
  <si>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</si>
  <si>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</si>
  <si>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</si>
  <si>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</si>
  <si>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</si>
  <si>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</si>
  <si>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</si>
  <si>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</si>
  <si>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</si>
  <si>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</si>
  <si>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</si>
  <si>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</si>
  <si>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</si>
  <si>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</si>
  <si>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</si>
  <si>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</si>
  <si>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</si>
  <si>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</si>
  <si>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</si>
  <si>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</si>
  <si>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</si>
  <si>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</si>
  <si>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</si>
  <si>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</si>
  <si>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</si>
  <si>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</si>
  <si>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</si>
  <si>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</si>
  <si>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</si>
  <si>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</si>
  <si>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</si>
  <si>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</si>
  <si>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</si>
  <si>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</si>
  <si>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</si>
  <si>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</si>
  <si>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</si>
  <si>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</si>
  <si>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</si>
  <si>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</si>
  <si>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</si>
  <si>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</si>
  <si>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</si>
  <si>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</si>
  <si>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</si>
  <si>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</si>
  <si>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</si>
  <si>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</si>
  <si>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</si>
  <si>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</si>
  <si>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</si>
  <si>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</si>
  <si>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</si>
  <si>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</si>
  <si>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</si>
  <si>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</si>
  <si>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</si>
  <si>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</si>
  <si>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</si>
  <si>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</si>
  <si>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</si>
  <si>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</si>
  <si>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</si>
  <si>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</si>
  <si>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</si>
  <si>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</si>
  <si>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</si>
  <si>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</si>
  <si>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</si>
  <si>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</si>
  <si>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</si>
  <si>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</si>
  <si>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</si>
  <si>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</si>
  <si>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</si>
  <si>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</si>
  <si>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</si>
  <si>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</si>
  <si>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</si>
  <si>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</si>
  <si>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</si>
  <si>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</si>
  <si>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</si>
  <si>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</si>
  <si>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</si>
  <si>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</si>
  <si>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</si>
  <si>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</si>
  <si>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</si>
  <si>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</si>
  <si>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</si>
  <si>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</si>
  <si>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</si>
  <si>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</si>
  <si>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</si>
  <si>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</si>
  <si>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</si>
  <si>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</si>
  <si>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</si>
  <si>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</si>
  <si>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</si>
  <si>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</si>
  <si>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</si>
  <si>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</si>
  <si>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</si>
  <si>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</si>
  <si>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</si>
  <si>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</si>
  <si>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</si>
  <si>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</si>
  <si>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</si>
  <si>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</si>
  <si>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</si>
  <si>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</si>
  <si>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</si>
  <si>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</si>
  <si>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</si>
  <si>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</si>
  <si>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</si>
  <si>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</si>
  <si>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</si>
  <si>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</si>
  <si>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</si>
  <si>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</si>
  <si>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</si>
  <si>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</si>
  <si>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</si>
  <si>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</si>
  <si>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</si>
  <si>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</si>
  <si>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</si>
  <si>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</si>
  <si>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</si>
  <si>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</si>
  <si>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</si>
  <si>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</si>
  <si>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</si>
  <si>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</si>
  <si>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</si>
  <si>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</si>
  <si>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</si>
  <si>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</si>
  <si>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</si>
  <si>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</si>
  <si>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</si>
  <si>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</si>
  <si>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</si>
  <si>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</si>
  <si>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</si>
  <si>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</si>
  <si>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</si>
  <si>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</si>
  <si>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</si>
  <si>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</si>
  <si>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</si>
  <si>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</si>
  <si>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</si>
  <si>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</si>
  <si>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</si>
  <si>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</si>
  <si>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</si>
  <si>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</si>
  <si>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</si>
  <si>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</si>
  <si>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</si>
  <si>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</si>
  <si>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</si>
  <si>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</si>
  <si>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</si>
  <si>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</si>
  <si>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</si>
  <si>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</si>
  <si>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</si>
  <si>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</si>
  <si>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</si>
  <si>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</si>
  <si>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</si>
  <si>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</si>
  <si>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</si>
  <si>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</si>
  <si>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</si>
  <si>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</si>
  <si>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</si>
  <si>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</si>
  <si>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</si>
  <si>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</si>
  <si>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</si>
  <si>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</si>
  <si>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</si>
  <si>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</si>
  <si>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</si>
  <si>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</si>
  <si>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</si>
  <si>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</si>
  <si>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</si>
  <si>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</si>
  <si>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</si>
  <si>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</si>
  <si>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</si>
  <si>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</si>
  <si>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</si>
  <si>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</si>
  <si>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</si>
  <si>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</si>
  <si>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</si>
  <si>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</si>
  <si>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</si>
  <si>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</si>
  <si>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</si>
  <si>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</si>
  <si>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</si>
  <si>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</si>
  <si>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</si>
  <si>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</si>
  <si>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</si>
  <si>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</si>
  <si>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</si>
  <si>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</si>
  <si>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</si>
  <si>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</si>
  <si>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</si>
  <si>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</si>
  <si>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</si>
  <si>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</si>
  <si>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</si>
  <si>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</si>
  <si>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</si>
  <si>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</si>
  <si>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</si>
  <si>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</si>
  <si>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</si>
  <si>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</si>
  <si>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</si>
  <si>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</si>
  <si>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</si>
  <si>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</si>
  <si>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</si>
  <si>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</si>
  <si>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</si>
  <si>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</si>
  <si>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</si>
  <si>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</si>
  <si>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</si>
  <si>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</si>
  <si>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</si>
  <si>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</si>
  <si>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</si>
  <si>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</si>
  <si>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</si>
  <si>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</si>
  <si>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</si>
  <si>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</si>
  <si>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</si>
  <si>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</si>
  <si>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</si>
  <si>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</si>
  <si>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</si>
  <si>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</si>
  <si>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</si>
  <si>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</si>
  <si>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</si>
  <si>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</si>
  <si>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</si>
  <si>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</si>
  <si>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</si>
  <si>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</si>
  <si>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</si>
  <si>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</si>
  <si>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</si>
  <si>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</si>
  <si>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</si>
  <si>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</si>
  <si>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</si>
  <si>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</si>
  <si>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</si>
  <si>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</si>
  <si>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</si>
  <si>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</si>
  <si>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</si>
  <si>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</si>
  <si>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</si>
  <si>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</si>
  <si>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</si>
  <si>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</si>
  <si>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</si>
  <si>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</si>
  <si>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</si>
  <si>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</si>
  <si>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</si>
  <si>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</si>
  <si>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</si>
  <si>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</si>
  <si>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</si>
  <si>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</si>
  <si>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</si>
  <si>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</si>
  <si>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</si>
  <si>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</si>
  <si>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</si>
  <si>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</si>
  <si>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</si>
  <si>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</si>
  <si>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</si>
  <si>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</si>
  <si>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</si>
  <si>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</si>
  <si>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</si>
  <si>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</si>
  <si>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</si>
  <si>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</si>
  <si>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</si>
  <si>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</si>
  <si>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</si>
  <si>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</si>
  <si>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</si>
  <si>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</si>
  <si>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</si>
  <si>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</si>
  <si>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</si>
  <si>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</si>
  <si>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</si>
  <si>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</si>
  <si>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</si>
  <si>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</si>
  <si>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</si>
  <si>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</si>
  <si>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</si>
  <si>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</si>
  <si>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</si>
  <si>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</si>
  <si>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</si>
  <si>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</si>
  <si>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</si>
  <si>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</si>
  <si>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</si>
  <si>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</si>
  <si>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</si>
  <si>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</si>
  <si>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</si>
  <si>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</si>
  <si>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</si>
  <si>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</si>
  <si>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</si>
  <si>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</si>
  <si>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</si>
  <si>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</si>
  <si>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</si>
  <si>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</si>
  <si>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</si>
  <si>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</si>
  <si>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</si>
  <si>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</si>
  <si>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</si>
  <si>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</si>
  <si>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</si>
  <si>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</si>
  <si>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</si>
  <si>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</si>
  <si>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</si>
  <si>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</si>
  <si>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</si>
  <si>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</si>
  <si>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</si>
  <si>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</si>
  <si>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</si>
  <si>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</si>
  <si>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</si>
  <si>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</si>
  <si>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</si>
  <si>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</si>
  <si>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</si>
  <si>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</si>
  <si>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</si>
  <si>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</si>
  <si>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</si>
  <si>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</si>
  <si>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</si>
  <si>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</si>
  <si>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</si>
  <si>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</si>
  <si>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</si>
  <si>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</si>
  <si>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</si>
  <si>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</si>
  <si>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</si>
  <si>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</si>
  <si>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</si>
  <si>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</si>
  <si>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</si>
  <si>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</si>
  <si>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</si>
  <si>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</si>
  <si>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</si>
  <si>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</si>
  <si>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</si>
  <si>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</si>
  <si>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</si>
  <si>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</si>
  <si>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</si>
  <si>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</si>
  <si>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</si>
  <si>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</si>
  <si>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</si>
  <si>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</si>
  <si>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</si>
  <si>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</si>
  <si>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</si>
  <si>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</si>
  <si>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</si>
  <si>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</si>
  <si>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</si>
  <si>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</si>
  <si>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</si>
  <si>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</si>
  <si>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</si>
  <si>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</si>
  <si>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</si>
  <si>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</si>
  <si>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</si>
  <si>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</si>
  <si>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</si>
  <si>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</si>
  <si>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</si>
  <si>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</si>
  <si>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</si>
  <si>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</si>
  <si>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</si>
  <si>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</si>
  <si>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</si>
  <si>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</si>
  <si>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</si>
  <si>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</si>
  <si>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</si>
  <si>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</si>
  <si>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</si>
  <si>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</si>
  <si>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</si>
  <si>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</si>
  <si>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</si>
  <si>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</si>
  <si>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</si>
  <si>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</si>
  <si>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</si>
  <si>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</si>
  <si>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</si>
  <si>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</si>
  <si>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</si>
  <si>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</si>
  <si>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</si>
  <si>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</si>
  <si>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</si>
  <si>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</si>
  <si>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</si>
  <si>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</si>
  <si>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</si>
  <si>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</si>
  <si>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</si>
  <si>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</si>
  <si>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</si>
  <si>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</si>
  <si>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</si>
  <si>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</si>
  <si>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</si>
  <si>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</si>
  <si>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</si>
  <si>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</si>
  <si>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</si>
  <si>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</si>
  <si>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</si>
  <si>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</si>
  <si>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</si>
  <si>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</si>
  <si>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</si>
  <si>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</si>
  <si>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</si>
  <si>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</si>
  <si>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</si>
  <si>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</si>
  <si>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</si>
  <si>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</si>
  <si>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</si>
  <si>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</si>
  <si>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</si>
  <si>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</si>
  <si>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</si>
  <si>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</si>
  <si>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</si>
  <si>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</si>
  <si>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</si>
  <si>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</si>
  <si>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</si>
  <si>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</si>
  <si>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</si>
  <si>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</si>
  <si>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</si>
  <si>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</si>
  <si>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</si>
  <si>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</si>
  <si>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</si>
  <si>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</si>
  <si>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</si>
  <si>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</si>
  <si>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</si>
  <si>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</si>
  <si>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</si>
  <si>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</si>
  <si>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</si>
  <si>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</si>
  <si>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</si>
  <si>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</si>
  <si>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</si>
  <si>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</si>
  <si>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</si>
  <si>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</si>
  <si>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</si>
  <si>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</si>
  <si>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</si>
  <si>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</si>
  <si>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</si>
  <si>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</si>
  <si>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</si>
  <si>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</si>
  <si>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</si>
  <si>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</si>
  <si>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</si>
  <si>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</si>
  <si>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</si>
  <si>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</si>
  <si>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</si>
  <si>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</si>
  <si>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</si>
  <si>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</si>
  <si>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</si>
  <si>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</si>
  <si>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</si>
  <si>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</si>
  <si>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</si>
  <si>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</si>
  <si>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</si>
  <si>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</si>
  <si>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</si>
  <si>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</si>
  <si>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</si>
  <si>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</si>
  <si>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</si>
  <si>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</si>
  <si>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</si>
  <si>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</si>
  <si>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</si>
  <si>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</si>
  <si>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</si>
  <si>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</si>
  <si>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</si>
  <si>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</si>
  <si>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</si>
  <si>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</si>
  <si>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</si>
  <si>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</si>
  <si>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</si>
  <si>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</si>
  <si>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</si>
  <si>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</si>
  <si>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</si>
  <si>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</si>
  <si>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</si>
  <si>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</si>
  <si>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</si>
  <si>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</si>
  <si>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</si>
  <si>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</si>
  <si>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</si>
  <si>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</si>
  <si>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</si>
  <si>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</si>
  <si>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</si>
  <si>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</si>
  <si>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</si>
  <si>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</si>
  <si>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</si>
  <si>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</si>
  <si>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</si>
  <si>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</si>
  <si>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</si>
  <si>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</si>
  <si>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</si>
  <si>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</si>
  <si>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</si>
  <si>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</si>
  <si>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</si>
  <si>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</si>
  <si>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</si>
  <si>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</si>
  <si>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</si>
  <si>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</si>
  <si>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</si>
  <si>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</si>
  <si>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</si>
  <si>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</si>
  <si>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</si>
  <si>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</si>
  <si>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</si>
  <si>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</si>
  <si>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</si>
  <si>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</si>
  <si>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</si>
  <si>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</si>
  <si>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</si>
  <si>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</si>
  <si>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</si>
  <si>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</si>
  <si>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</si>
  <si>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</si>
  <si>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</si>
  <si>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</si>
  <si>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</si>
  <si>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</si>
  <si>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</si>
  <si>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</si>
  <si>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</si>
  <si>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</si>
  <si>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</si>
  <si>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</si>
  <si>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</si>
  <si>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</si>
  <si>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</si>
  <si>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</si>
  <si>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</si>
  <si>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</si>
  <si>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</si>
  <si>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</si>
  <si>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</si>
  <si>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</si>
  <si>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</si>
  <si>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</si>
  <si>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</si>
  <si>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</si>
  <si>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</si>
  <si>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</si>
  <si>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</si>
  <si>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</si>
  <si>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</si>
  <si>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</si>
  <si>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</si>
  <si>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</si>
  <si>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</si>
  <si>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</si>
  <si>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</si>
  <si>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</si>
  <si>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</si>
  <si>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</si>
  <si>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</si>
  <si>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</si>
  <si>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</si>
  <si>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</si>
  <si>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</si>
  <si>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</si>
  <si>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</si>
  <si>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</si>
  <si>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</si>
  <si>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</si>
  <si>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</si>
  <si>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</si>
  <si>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</si>
  <si>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</si>
  <si>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</si>
  <si>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</si>
  <si>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</si>
  <si>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</si>
  <si>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</si>
  <si>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</si>
  <si>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</si>
  <si>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</si>
  <si>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</si>
  <si>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</si>
  <si>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</si>
  <si>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</si>
  <si>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</si>
  <si>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</si>
  <si>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</si>
  <si>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</si>
  <si>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</si>
  <si>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</si>
  <si>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</si>
  <si>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</si>
  <si>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</si>
  <si>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</si>
  <si>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</si>
  <si>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</si>
  <si>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</si>
  <si>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</si>
  <si>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</si>
  <si>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</si>
  <si>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</si>
  <si>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</si>
  <si>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</si>
  <si>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</si>
  <si>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</si>
  <si>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</si>
  <si>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</si>
  <si>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</si>
  <si>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</si>
  <si>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</si>
  <si>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</si>
  <si>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</si>
  <si>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</si>
  <si>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</si>
  <si>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</si>
  <si>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</si>
  <si>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</si>
  <si>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</si>
  <si>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</si>
  <si>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</si>
  <si>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</si>
  <si>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</si>
  <si>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</si>
  <si>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</si>
  <si>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</si>
  <si>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</si>
  <si>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</si>
  <si>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</si>
  <si>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</si>
  <si>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</si>
  <si>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</si>
  <si>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</si>
  <si>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</si>
  <si>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</si>
  <si>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</si>
  <si>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</si>
  <si>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</si>
  <si>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</si>
  <si>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</si>
  <si>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</si>
  <si>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</si>
  <si>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</si>
  <si>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</si>
  <si>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</si>
  <si>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</si>
  <si>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</si>
  <si>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</si>
  <si>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</si>
  <si>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</si>
  <si>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</si>
  <si>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</si>
  <si>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</si>
  <si>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</si>
  <si>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</si>
  <si>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</si>
  <si>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</si>
  <si>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</si>
  <si>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</si>
  <si>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</si>
  <si>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</si>
  <si>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</si>
  <si>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</si>
  <si>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</si>
  <si>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</si>
  <si>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</si>
  <si>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</si>
  <si>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</si>
  <si>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</si>
  <si>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</si>
  <si>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</si>
  <si>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</si>
  <si>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</si>
  <si>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</si>
  <si>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</si>
  <si>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</si>
  <si>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</si>
  <si>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</si>
  <si>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</si>
  <si>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</si>
  <si>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</si>
  <si>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</si>
  <si>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</si>
  <si>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</si>
  <si>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</si>
  <si>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</si>
  <si>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</si>
  <si>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</si>
  <si>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</si>
  <si>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</si>
  <si>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</si>
  <si>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</si>
  <si>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</si>
  <si>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</si>
  <si>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</si>
  <si>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</si>
  <si>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</si>
  <si>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</si>
  <si>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</si>
  <si>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</si>
  <si>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</si>
  <si>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</si>
  <si>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</si>
  <si>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</si>
  <si>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</si>
  <si>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</si>
  <si>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</si>
  <si>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</si>
  <si>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</si>
  <si>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</si>
  <si>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</si>
  <si>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</si>
  <si>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</si>
  <si>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</si>
  <si>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</si>
  <si>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</si>
  <si>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</si>
  <si>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</si>
  <si>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</si>
  <si>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</si>
  <si>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</si>
  <si>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</si>
  <si>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</si>
  <si>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</si>
  <si>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</si>
  <si>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</si>
  <si>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</si>
  <si>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</si>
  <si>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</si>
  <si>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</si>
  <si>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</si>
  <si>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</si>
  <si>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</si>
  <si>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</si>
  <si>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</si>
  <si>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</si>
  <si>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</si>
  <si>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</si>
  <si>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</si>
  <si>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</si>
  <si>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</si>
  <si>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</si>
  <si>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</si>
  <si>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</si>
  <si>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</si>
  <si>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</si>
  <si>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</si>
  <si>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</si>
  <si>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</si>
  <si>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</si>
  <si>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</si>
  <si>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</si>
  <si>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</si>
  <si>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</si>
  <si>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</si>
  <si>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</si>
  <si>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</si>
  <si>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</si>
  <si>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</si>
  <si>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</si>
  <si>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</si>
  <si>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</si>
  <si>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</si>
  <si>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</si>
  <si>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</si>
  <si>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</si>
  <si>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</si>
  <si>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</si>
  <si>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</si>
  <si>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</si>
  <si>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</si>
  <si>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</si>
  <si>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</si>
  <si>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</si>
  <si>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</si>
  <si>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</si>
  <si>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</si>
  <si>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</si>
  <si>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</si>
  <si>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</si>
  <si>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</si>
  <si>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</si>
  <si>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</si>
  <si>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</si>
  <si>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</si>
  <si>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</si>
  <si>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</si>
  <si>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</si>
  <si>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</si>
  <si>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</si>
  <si>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</si>
  <si>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</si>
  <si>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</si>
  <si>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</si>
  <si>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</si>
  <si>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</si>
  <si>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</si>
  <si>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</si>
  <si>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</si>
  <si>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</si>
  <si>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</si>
  <si>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</si>
  <si>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</si>
  <si>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</si>
  <si>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</si>
  <si>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</si>
  <si>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</si>
  <si>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</si>
  <si>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</si>
  <si>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</si>
  <si>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</si>
  <si>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</si>
  <si>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</si>
  <si>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</si>
  <si>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</si>
  <si>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</si>
  <si>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</si>
  <si>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</si>
  <si>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</si>
  <si>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</si>
  <si>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</si>
  <si>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</si>
  <si>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</si>
  <si>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</si>
  <si>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</si>
  <si>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</si>
  <si>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</si>
  <si>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</si>
  <si>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</si>
  <si>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</si>
  <si>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</si>
  <si>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</si>
  <si>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</si>
  <si>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</si>
  <si>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</si>
  <si>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</si>
  <si>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</si>
  <si>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</si>
  <si>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</si>
  <si>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</si>
  <si>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</si>
  <si>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</si>
  <si>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</si>
  <si>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</si>
  <si>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</si>
  <si>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</si>
  <si>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</si>
  <si>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</si>
  <si>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</si>
  <si>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</si>
  <si>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</si>
  <si>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</si>
  <si>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</si>
  <si>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</si>
  <si>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</si>
  <si>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</si>
  <si>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</si>
  <si>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</si>
  <si>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</si>
  <si>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</si>
  <si>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</si>
  <si>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</si>
  <si>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</si>
  <si>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</si>
  <si>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</si>
  <si>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</si>
  <si>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</si>
  <si>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</si>
  <si>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</si>
  <si>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</si>
  <si>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</si>
  <si>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</si>
  <si>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</si>
  <si>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</si>
  <si>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</si>
  <si>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</si>
  <si>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</si>
  <si>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</si>
  <si>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</si>
  <si>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</si>
  <si>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</si>
  <si>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</si>
  <si>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</si>
  <si>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</si>
  <si>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</si>
  <si>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</si>
  <si>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</si>
  <si>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</si>
  <si>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</si>
  <si>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</si>
  <si>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</si>
  <si>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</si>
  <si>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</si>
  <si>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</si>
  <si>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</si>
  <si>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</si>
  <si>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</si>
  <si>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</si>
  <si>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</si>
  <si>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</si>
  <si>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</si>
  <si>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</si>
  <si>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</si>
  <si>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</si>
  <si>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</si>
  <si>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</si>
  <si>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</si>
  <si>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</si>
  <si>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</si>
  <si>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</si>
  <si>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</si>
  <si>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</si>
  <si>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</si>
  <si>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</si>
  <si>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</si>
  <si>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</si>
  <si>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</si>
  <si>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</si>
  <si>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</si>
  <si>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</si>
  <si>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</si>
  <si>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</si>
  <si>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</si>
  <si>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</si>
  <si>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</si>
  <si>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</si>
  <si>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</si>
  <si>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</si>
  <si>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</si>
  <si>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</si>
  <si>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</si>
  <si>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</si>
  <si>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</si>
  <si>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</si>
  <si>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</si>
  <si>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</si>
  <si>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</si>
  <si>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</si>
  <si>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</si>
  <si>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</si>
  <si>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</si>
  <si>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</si>
  <si>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</si>
  <si>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</si>
  <si>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</si>
  <si>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</si>
  <si>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</si>
  <si>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</si>
  <si>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</si>
  <si>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</si>
  <si>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</si>
  <si>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</si>
  <si>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</si>
  <si>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</si>
  <si>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</si>
  <si>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</si>
  <si>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</si>
  <si>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</si>
  <si>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</si>
  <si>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</si>
  <si>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</si>
  <si>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</si>
  <si>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</si>
  <si>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</si>
  <si>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</si>
  <si>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</si>
  <si>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</si>
  <si>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</si>
  <si>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</si>
  <si>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</si>
  <si>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</si>
  <si>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</si>
  <si>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</si>
  <si>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</si>
  <si>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</si>
  <si>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</si>
  <si>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</si>
  <si>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</si>
  <si>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</si>
  <si>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</si>
  <si>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</si>
  <si>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</si>
  <si>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</si>
  <si>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</si>
  <si>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</si>
  <si>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</si>
  <si>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</si>
  <si>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</si>
  <si>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</si>
  <si>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</si>
  <si>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</si>
  <si>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</si>
  <si>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</si>
  <si>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</si>
  <si>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</si>
  <si>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</si>
  <si>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</si>
  <si>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</si>
  <si>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</si>
  <si>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</si>
  <si>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</si>
  <si>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</si>
  <si>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</si>
  <si>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</si>
  <si>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</si>
  <si>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</si>
  <si>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</si>
  <si>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</si>
  <si>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</si>
  <si>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</si>
  <si>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</si>
  <si>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</si>
  <si>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</si>
  <si>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</si>
  <si>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</si>
  <si>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</si>
  <si>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</si>
  <si>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</si>
  <si>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</si>
  <si>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</si>
  <si>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</si>
  <si>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</si>
  <si>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</si>
  <si>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</si>
  <si>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</si>
  <si>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</si>
  <si>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</si>
  <si>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</si>
  <si>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</si>
  <si>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</si>
  <si>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</si>
  <si>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</si>
  <si>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</si>
  <si>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</si>
  <si>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</si>
  <si>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</si>
  <si>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</si>
  <si>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</si>
  <si>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</si>
  <si>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</si>
  <si>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</si>
  <si>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</si>
  <si>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</si>
  <si>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</si>
  <si>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</si>
  <si>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</si>
  <si>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</si>
  <si>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</si>
  <si>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</si>
  <si>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</si>
  <si>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</si>
  <si>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</si>
  <si>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</si>
  <si>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</si>
  <si>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</si>
  <si>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</si>
  <si>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</si>
  <si>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</si>
  <si>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</si>
  <si>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</si>
  <si>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</si>
  <si>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</si>
  <si>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</si>
  <si>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</si>
  <si>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</si>
  <si>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</si>
  <si>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</si>
  <si>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</si>
  <si>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</si>
  <si>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</si>
  <si>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</si>
  <si>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</si>
  <si>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</si>
  <si>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</si>
  <si>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</si>
  <si>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</si>
  <si>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</si>
  <si>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</si>
  <si>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</si>
  <si>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</si>
  <si>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</si>
  <si>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</si>
  <si>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</si>
  <si>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</si>
  <si>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</si>
  <si>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</si>
  <si>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</si>
  <si>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</si>
  <si>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</si>
  <si>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</si>
  <si>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</si>
  <si>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</si>
  <si>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</si>
  <si>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</si>
  <si>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</si>
  <si>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</si>
  <si>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</si>
  <si>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</si>
  <si>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</si>
  <si>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</si>
  <si>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</si>
  <si>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</si>
  <si>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</si>
  <si>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</si>
  <si>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</si>
  <si>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</si>
  <si>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</si>
  <si>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</si>
  <si>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</si>
  <si>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</si>
  <si>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</si>
  <si>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</si>
  <si>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</si>
  <si>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</si>
  <si>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</si>
  <si>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</si>
  <si>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</si>
  <si>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</si>
  <si>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</si>
  <si>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</si>
  <si>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</si>
  <si>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</si>
  <si>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</si>
  <si>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</si>
  <si>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</si>
  <si>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</si>
  <si>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</si>
  <si>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</si>
  <si>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</si>
  <si>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</si>
  <si>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</si>
  <si>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</si>
  <si>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</si>
  <si>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</si>
  <si>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</si>
  <si>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</si>
  <si>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</si>
  <si>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</si>
  <si>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</si>
  <si>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</si>
  <si>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</si>
  <si>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</si>
  <si>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</si>
  <si>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</si>
  <si>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</si>
  <si>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</si>
  <si>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</si>
  <si>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</si>
  <si>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</si>
  <si>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</si>
  <si>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</si>
  <si>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</si>
  <si>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</si>
  <si>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</si>
  <si>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</si>
  <si>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</si>
  <si>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</si>
  <si>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</si>
  <si>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</si>
  <si>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</si>
  <si>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</si>
  <si>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</si>
  <si>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</si>
  <si>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</si>
  <si>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</si>
  <si>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</si>
  <si>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</si>
  <si>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</si>
  <si>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</si>
  <si>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</si>
  <si>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</si>
  <si>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</si>
  <si>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</si>
  <si>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</si>
  <si>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</si>
  <si>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</si>
  <si>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</si>
  <si>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</si>
  <si>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</si>
  <si>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</si>
  <si>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</si>
  <si>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</si>
  <si>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</si>
  <si>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</si>
  <si>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</si>
  <si>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</si>
  <si>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</si>
  <si>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</si>
  <si>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</si>
  <si>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</si>
  <si>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</si>
  <si>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</si>
  <si>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</si>
  <si>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</si>
  <si>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</si>
  <si>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</si>
  <si>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</si>
  <si>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</si>
  <si>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</si>
  <si>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</si>
  <si>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</si>
  <si>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</si>
  <si>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</si>
  <si>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</si>
  <si>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</si>
  <si>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</si>
  <si>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</si>
  <si>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</si>
  <si>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</si>
  <si>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</si>
  <si>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</si>
  <si>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</si>
  <si>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</si>
  <si>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</si>
  <si>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</si>
  <si>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</si>
  <si>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</si>
  <si>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</si>
  <si>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</si>
  <si>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</si>
  <si>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</si>
  <si>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</si>
  <si>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</si>
  <si>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</si>
  <si>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</si>
  <si>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</si>
  <si>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</si>
  <si>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</si>
  <si>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</si>
  <si>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</si>
  <si>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</si>
  <si>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</si>
  <si>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</si>
  <si>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</si>
  <si>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</si>
  <si>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</si>
  <si>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</si>
  <si>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</si>
  <si>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</si>
  <si>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</si>
  <si>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</si>
  <si>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</si>
  <si>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</si>
  <si>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</si>
  <si>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</si>
  <si>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</si>
  <si>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</si>
  <si>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</si>
  <si>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</si>
  <si>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</si>
  <si>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</si>
  <si>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</si>
  <si>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</si>
  <si>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</si>
  <si>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</si>
  <si>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</si>
  <si>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</si>
  <si>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</si>
  <si>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</si>
  <si>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</si>
  <si>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</si>
  <si>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</si>
  <si>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</si>
  <si>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</si>
  <si>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</si>
  <si>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</si>
  <si>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</si>
  <si>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</si>
  <si>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</si>
  <si>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</si>
  <si>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</si>
  <si>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</si>
  <si>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</si>
  <si>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</si>
  <si>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</si>
  <si>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</si>
  <si>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</si>
  <si>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</si>
  <si>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</si>
  <si>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</si>
  <si>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</si>
  <si>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</si>
  <si>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</si>
  <si>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</si>
  <si>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</si>
  <si>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</si>
  <si>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</si>
  <si>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</si>
  <si>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</si>
  <si>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</si>
  <si>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</si>
  <si>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</si>
  <si>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</si>
  <si>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</si>
  <si>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</si>
  <si>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</si>
  <si>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</si>
  <si>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</si>
  <si>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</si>
  <si>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</si>
  <si>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</si>
  <si>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</si>
  <si>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</si>
  <si>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</si>
  <si>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</si>
  <si>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</si>
  <si>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</si>
  <si>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</si>
  <si>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</si>
  <si>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</si>
  <si>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</si>
  <si>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</si>
  <si>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</si>
  <si>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</si>
  <si>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</si>
  <si>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</si>
  <si>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</si>
  <si>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</si>
  <si>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</si>
  <si>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</si>
  <si>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</si>
  <si>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</si>
  <si>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</si>
  <si>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</si>
  <si>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</si>
  <si>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</si>
  <si>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</si>
  <si>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</si>
  <si>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</si>
  <si>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</si>
  <si>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</si>
  <si>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</si>
  <si>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</si>
  <si>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</si>
  <si>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</si>
  <si>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</si>
  <si>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</si>
  <si>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</si>
  <si>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</si>
  <si>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</si>
  <si>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</si>
  <si>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</si>
  <si>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</si>
  <si>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</si>
  <si>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</si>
  <si>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</si>
  <si>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</si>
  <si>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</si>
  <si>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</si>
  <si>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</si>
  <si>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</si>
  <si>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</si>
  <si>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</si>
  <si>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</si>
  <si>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</si>
  <si>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</si>
  <si>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</si>
  <si>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</si>
  <si>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</si>
  <si>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</si>
  <si>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</si>
  <si>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</si>
  <si>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</si>
  <si>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</si>
  <si>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</si>
  <si>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</si>
  <si>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</si>
  <si>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</si>
  <si>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</si>
  <si>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</si>
  <si>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</si>
  <si>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</si>
  <si>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</si>
  <si>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</si>
  <si>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</si>
  <si>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</si>
  <si>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</si>
  <si>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</si>
  <si>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</si>
  <si>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</si>
  <si>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</si>
  <si>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</si>
  <si>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</si>
  <si>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</si>
  <si>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</si>
  <si>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</si>
  <si>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</si>
  <si>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</si>
  <si>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</si>
  <si>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</si>
  <si>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</si>
  <si>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</si>
  <si>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</si>
  <si>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</si>
  <si>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</si>
  <si>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</si>
  <si>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</si>
  <si>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</si>
  <si>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</si>
  <si>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</si>
  <si>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</si>
  <si>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</si>
  <si>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</si>
  <si>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</si>
  <si>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</si>
  <si>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</si>
  <si>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</si>
  <si>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</si>
  <si>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</si>
  <si>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</si>
  <si>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</si>
  <si>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</si>
  <si>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</si>
  <si>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</si>
  <si>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</si>
  <si>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</si>
  <si>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</si>
  <si>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</si>
  <si>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</si>
  <si>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</si>
  <si>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</si>
  <si>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</si>
  <si>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</si>
  <si>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</si>
  <si>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</si>
  <si>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</si>
  <si>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</si>
  <si>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</si>
  <si>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</si>
  <si>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</si>
  <si>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</si>
  <si>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</si>
  <si>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</si>
  <si>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</si>
  <si>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</si>
  <si>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</si>
  <si>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</si>
  <si>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</si>
  <si>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</si>
  <si>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</si>
  <si>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</si>
  <si>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</si>
  <si>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</si>
  <si>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</si>
  <si>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</si>
  <si>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</si>
  <si>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</si>
  <si>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</si>
  <si>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</si>
  <si>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</si>
  <si>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</si>
  <si>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</si>
  <si>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</si>
  <si>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</si>
  <si>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</si>
  <si>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</si>
  <si>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</si>
  <si>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</si>
  <si>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</si>
  <si>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</si>
  <si>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</si>
  <si>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</si>
  <si>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</si>
  <si>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</si>
  <si>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</si>
  <si>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</si>
  <si>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</si>
  <si>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</si>
  <si>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</si>
  <si>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</si>
  <si>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</si>
  <si>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</si>
  <si>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</si>
  <si>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</si>
  <si>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</si>
  <si>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</si>
  <si>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</si>
  <si>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</si>
  <si>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</si>
  <si>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</si>
  <si>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</si>
  <si>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</si>
  <si>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</si>
  <si>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</si>
  <si>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</si>
  <si>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</si>
  <si>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</si>
  <si>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</si>
  <si>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</si>
  <si>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</si>
  <si>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</si>
  <si>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</si>
  <si>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</si>
  <si>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</si>
  <si>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</si>
  <si>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</si>
  <si>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</si>
  <si>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</si>
  <si>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</si>
  <si>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</si>
  <si>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</si>
  <si>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</si>
  <si>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</si>
  <si>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</si>
  <si>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</si>
  <si>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</si>
  <si>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</si>
  <si>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</si>
  <si>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</si>
  <si>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</si>
  <si>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</si>
  <si>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</si>
  <si>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</si>
  <si>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</si>
  <si>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</si>
  <si>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</si>
  <si>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</si>
  <si>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</si>
  <si>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</si>
  <si>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</si>
  <si>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</si>
  <si>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</si>
  <si>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</si>
  <si>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</si>
  <si>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</si>
  <si>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</si>
  <si>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</si>
  <si>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</si>
  <si>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</si>
  <si>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</si>
  <si>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</si>
  <si>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</si>
  <si>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</si>
  <si>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</si>
  <si>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</si>
  <si>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</si>
  <si>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</si>
  <si>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</si>
  <si>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</si>
  <si>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</si>
  <si>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</si>
  <si>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</si>
  <si>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</si>
  <si>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</si>
  <si>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</si>
  <si>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</si>
  <si>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</si>
  <si>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</si>
  <si>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</si>
  <si>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</si>
  <si>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</si>
  <si>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</si>
  <si>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</si>
  <si>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</si>
  <si>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</si>
  <si>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</si>
  <si>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</si>
  <si>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</si>
  <si>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</si>
  <si>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</si>
  <si>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</si>
  <si>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</si>
  <si>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</si>
  <si>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</si>
  <si>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</si>
  <si>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</si>
  <si>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</si>
  <si>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</si>
  <si>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</si>
  <si>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</si>
  <si>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</si>
  <si>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</si>
  <si>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</si>
  <si>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</si>
  <si>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</si>
  <si>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</si>
  <si>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</si>
  <si>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</si>
  <si>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</si>
  <si>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</si>
  <si>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</si>
  <si>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</si>
  <si>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</si>
  <si>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</si>
  <si>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</si>
  <si>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</si>
  <si>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</si>
  <si>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</si>
  <si>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</si>
  <si>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</si>
  <si>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</si>
  <si>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</si>
  <si>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</si>
  <si>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</si>
  <si>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</si>
  <si>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</si>
  <si>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</si>
  <si>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</si>
  <si>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</si>
  <si>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</si>
  <si>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</si>
  <si>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</si>
  <si>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</si>
  <si>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</si>
  <si>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</si>
  <si>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</si>
  <si>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</si>
  <si>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</si>
  <si>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</si>
  <si>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</si>
  <si>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</si>
  <si>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</si>
  <si>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</si>
  <si>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</si>
  <si>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</si>
  <si>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</si>
  <si>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</si>
  <si>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</si>
  <si>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</si>
  <si>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</si>
  <si>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</si>
  <si>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</si>
  <si>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</si>
  <si>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</si>
  <si>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</si>
  <si>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</si>
  <si>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</si>
  <si>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</si>
  <si>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</si>
  <si>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</si>
  <si>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</si>
  <si>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</si>
  <si>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</si>
  <si>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</si>
  <si>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</si>
  <si>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</si>
  <si>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</si>
  <si>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</si>
  <si>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</si>
  <si>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</si>
  <si>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</si>
  <si>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</si>
  <si>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</si>
  <si>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</si>
  <si>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</si>
  <si>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</si>
  <si>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</si>
  <si>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</si>
  <si>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</si>
  <si>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</si>
  <si>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</si>
  <si>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</si>
  <si>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</si>
  <si>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</si>
  <si>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</si>
  <si>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</si>
  <si>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</si>
  <si>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</si>
  <si>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</si>
  <si>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</si>
  <si>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</si>
  <si>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</si>
  <si>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</si>
  <si>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</si>
  <si>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</si>
  <si>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</si>
  <si>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</si>
  <si>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</si>
  <si>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</si>
  <si>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</si>
  <si>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</si>
  <si>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</si>
  <si>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</si>
  <si>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</si>
  <si>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</si>
  <si>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</si>
  <si>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</si>
  <si>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</si>
  <si>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</si>
  <si>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</si>
  <si>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</si>
  <si>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</si>
  <si>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</si>
  <si>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</si>
  <si>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</si>
  <si>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</si>
  <si>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</si>
  <si>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</si>
  <si>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</si>
  <si>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</si>
  <si>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</si>
  <si>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</si>
  <si>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</si>
  <si>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</si>
  <si>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</si>
  <si>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</si>
  <si>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</si>
  <si>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</si>
  <si>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</si>
  <si>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</si>
  <si>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</si>
  <si>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</si>
  <si>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</si>
  <si>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</si>
  <si>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</si>
  <si>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</si>
  <si>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</si>
  <si>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</si>
  <si>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</si>
  <si>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</si>
  <si>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</si>
  <si>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</si>
  <si>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</si>
  <si>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</si>
  <si>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</si>
  <si>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</si>
  <si>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</si>
  <si>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</si>
  <si>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</si>
  <si>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</si>
  <si>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</si>
  <si>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</si>
  <si>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</si>
  <si>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</si>
  <si>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</si>
  <si>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</si>
  <si>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</si>
  <si>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</si>
  <si>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</si>
  <si>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</si>
  <si>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</si>
  <si>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</si>
  <si>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</si>
  <si>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</si>
  <si>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</si>
  <si>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</si>
  <si>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</si>
  <si>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</si>
  <si>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</si>
  <si>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</si>
  <si>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</si>
  <si>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</si>
  <si>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</si>
  <si>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</si>
  <si>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</si>
  <si>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</si>
  <si>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</si>
  <si>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</si>
  <si>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</si>
  <si>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</si>
  <si>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</si>
  <si>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</si>
  <si>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</si>
  <si>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</si>
  <si>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</si>
  <si>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</si>
  <si>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</si>
  <si>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</si>
  <si>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</si>
  <si>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</si>
  <si>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</si>
  <si>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</si>
  <si>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</si>
  <si>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</si>
  <si>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</si>
  <si>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</si>
  <si>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</si>
  <si>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</si>
  <si>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</si>
  <si>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</si>
  <si>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</si>
  <si>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</si>
  <si>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</si>
  <si>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</si>
  <si>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</si>
  <si>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</si>
  <si>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</si>
  <si>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</si>
  <si>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</si>
  <si>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</si>
  <si>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</si>
  <si>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</si>
  <si>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</si>
  <si>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</si>
  <si>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</si>
  <si>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</si>
  <si>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</si>
  <si>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</si>
  <si>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</si>
  <si>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</si>
  <si>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</si>
  <si>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</si>
  <si>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</si>
  <si>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</si>
  <si>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</si>
  <si>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</si>
  <si>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</si>
  <si>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</si>
  <si>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</si>
  <si>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</si>
  <si>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</si>
  <si>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</si>
  <si>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</si>
  <si>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</si>
  <si>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</si>
  <si>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</si>
  <si>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</si>
  <si>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</si>
  <si>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</si>
  <si>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</si>
  <si>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</si>
  <si>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</si>
  <si>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</si>
  <si>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</si>
  <si>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</si>
  <si>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</si>
  <si>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</si>
  <si>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</si>
  <si>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</si>
  <si>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</si>
  <si>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</si>
  <si>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</si>
  <si>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</si>
  <si>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</si>
  <si>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</si>
  <si>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</si>
  <si>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</si>
  <si>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</si>
  <si>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</si>
  <si>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</si>
  <si>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</si>
  <si>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</si>
  <si>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</si>
  <si>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</si>
  <si>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</si>
  <si>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</si>
  <si>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</si>
  <si>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</si>
  <si>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</si>
  <si>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</si>
  <si>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</si>
  <si>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</si>
  <si>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</si>
  <si>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</si>
  <si>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</si>
  <si>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</si>
  <si>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</si>
  <si>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</si>
  <si>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</si>
  <si>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</si>
  <si>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</si>
  <si>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</si>
  <si>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</si>
  <si>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</si>
  <si>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</si>
  <si>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</si>
  <si>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</si>
  <si>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</si>
  <si>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</si>
  <si>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</si>
  <si>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</si>
  <si>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</si>
  <si>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</si>
  <si>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</si>
  <si>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</si>
  <si>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</si>
  <si>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</si>
  <si>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</si>
  <si>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</si>
  <si>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</si>
  <si>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</si>
  <si>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</si>
  <si>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</si>
  <si>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</si>
  <si>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</si>
  <si>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</si>
  <si>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</si>
  <si>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</si>
  <si>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</si>
  <si>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</si>
  <si>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</si>
  <si>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</si>
  <si>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</si>
  <si>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</si>
  <si>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</si>
  <si>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</si>
  <si>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</si>
  <si>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</si>
  <si>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</si>
  <si>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</si>
  <si>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</si>
  <si>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</si>
  <si>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</si>
  <si>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</si>
  <si>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</si>
  <si>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</si>
  <si>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</si>
  <si>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</si>
  <si>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</si>
  <si>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</si>
  <si>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</si>
  <si>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</si>
  <si>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</si>
  <si>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</si>
  <si>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</si>
  <si>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</si>
  <si>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</si>
  <si>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</si>
  <si>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</si>
  <si>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</si>
  <si>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</si>
  <si>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</si>
  <si>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</si>
  <si>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</si>
  <si>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</si>
  <si>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</si>
  <si>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</si>
  <si>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</si>
  <si>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</si>
  <si>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</si>
  <si>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</si>
  <si>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</si>
  <si>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</si>
  <si>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</si>
  <si>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</si>
  <si>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</si>
  <si>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</si>
  <si>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</si>
  <si>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</si>
  <si>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</si>
  <si>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</si>
  <si>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</si>
  <si>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</si>
  <si>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</si>
  <si>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</si>
  <si>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</si>
  <si>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</si>
  <si>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</si>
  <si>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</si>
  <si>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</si>
  <si>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</si>
  <si>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</si>
  <si>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</si>
  <si>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</si>
  <si>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</si>
  <si>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</si>
  <si>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</si>
  <si>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</si>
  <si>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</si>
  <si>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</si>
  <si>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</si>
  <si>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</si>
  <si>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</si>
  <si>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</si>
  <si>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</si>
  <si>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</si>
  <si>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</si>
  <si>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</si>
  <si>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</si>
  <si>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</si>
  <si>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</si>
  <si>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</si>
  <si>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</si>
  <si>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</si>
  <si>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</si>
  <si>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</si>
  <si>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</si>
  <si>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</si>
  <si>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</si>
  <si>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</si>
  <si>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</si>
  <si>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</si>
  <si>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</si>
  <si>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</si>
  <si>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</si>
  <si>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</si>
  <si>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</si>
  <si>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</si>
  <si>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</si>
  <si>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</si>
  <si>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</si>
  <si>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</si>
  <si>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</si>
  <si>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</si>
  <si>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</si>
  <si>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</si>
  <si>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</si>
  <si>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</si>
  <si>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</si>
  <si>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</si>
  <si>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</si>
  <si>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</si>
  <si>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</si>
  <si>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</si>
  <si>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</si>
  <si>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</si>
  <si>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</si>
  <si>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</si>
  <si>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</si>
  <si>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</si>
  <si>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</si>
  <si>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</si>
  <si>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</si>
  <si>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</si>
  <si>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</si>
  <si>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</si>
  <si>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</si>
  <si>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</si>
  <si>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</si>
  <si>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</si>
  <si>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</si>
  <si>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</si>
  <si>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</si>
  <si>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</si>
  <si>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</si>
  <si>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</si>
  <si>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</si>
  <si>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</si>
  <si>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</si>
  <si>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</si>
  <si>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</si>
  <si>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</si>
  <si>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</si>
  <si>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</si>
  <si>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</si>
  <si>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</si>
  <si>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</si>
  <si>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</si>
  <si>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</si>
  <si>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</si>
  <si>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</si>
  <si>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</si>
  <si>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</si>
  <si>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</si>
  <si>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</si>
  <si>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</si>
  <si>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</si>
  <si>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</si>
  <si>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</si>
  <si>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</si>
  <si>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</si>
  <si>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</si>
  <si>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</si>
  <si>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</si>
  <si>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</si>
  <si>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</si>
  <si>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</si>
  <si>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</si>
  <si>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</si>
  <si>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</si>
  <si>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</si>
  <si>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</si>
  <si>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</si>
  <si>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</si>
  <si>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</si>
  <si>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</si>
  <si>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</si>
  <si>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</si>
  <si>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</si>
  <si>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</si>
  <si>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</si>
  <si>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</si>
  <si>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</si>
  <si>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</si>
  <si>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</si>
  <si>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</si>
  <si>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</si>
  <si>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</si>
  <si>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</si>
  <si>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</si>
  <si>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</si>
  <si>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</si>
  <si>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</si>
  <si>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</si>
  <si>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</si>
  <si>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</si>
  <si>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</si>
  <si>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</si>
  <si>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</si>
  <si>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</si>
  <si>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</si>
  <si>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</si>
  <si>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</si>
  <si>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</si>
  <si>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</si>
  <si>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</si>
  <si>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</si>
  <si>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</si>
  <si>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</si>
  <si>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</si>
  <si>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</si>
  <si>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</si>
  <si>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</si>
  <si>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</si>
  <si>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</si>
  <si>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</si>
  <si>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</si>
  <si>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</si>
  <si>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</si>
  <si>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</si>
  <si>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</si>
  <si>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</si>
  <si>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</si>
  <si>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</si>
  <si>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</si>
  <si>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</si>
  <si>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</si>
  <si>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</si>
  <si>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</si>
  <si>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</si>
  <si>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</si>
  <si>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</si>
  <si>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</si>
  <si>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</si>
  <si>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</si>
  <si>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</si>
  <si>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</si>
  <si>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</si>
  <si>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</si>
  <si>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</si>
  <si>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</si>
  <si>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</si>
  <si>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</si>
  <si>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</si>
  <si>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</si>
  <si>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</si>
  <si>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</si>
  <si>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</si>
  <si>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</si>
  <si>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</si>
  <si>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</si>
  <si>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</si>
  <si>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</si>
  <si>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</si>
  <si>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</si>
  <si>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</si>
  <si>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</si>
  <si>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</si>
  <si>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</si>
  <si>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</si>
  <si>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</si>
  <si>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</si>
  <si>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</si>
  <si>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</si>
  <si>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</si>
  <si>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</si>
  <si>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</si>
  <si>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</si>
  <si>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</si>
  <si>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</si>
  <si>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</si>
  <si>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</si>
  <si>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</si>
  <si>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</si>
  <si>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</si>
  <si>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</si>
  <si>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</si>
  <si>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</si>
  <si>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</si>
  <si>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</si>
  <si>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</si>
  <si>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</si>
  <si>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</si>
  <si>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</si>
  <si>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</si>
  <si>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</si>
  <si>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</si>
  <si>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</si>
  <si>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</si>
  <si>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</si>
  <si>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</si>
  <si>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</si>
  <si>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</si>
  <si>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</si>
  <si>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</si>
  <si>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</si>
  <si>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</si>
  <si>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</si>
  <si>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</si>
  <si>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</si>
  <si>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</si>
  <si>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</si>
  <si>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</si>
  <si>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</si>
  <si>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</si>
  <si>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</si>
  <si>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</si>
  <si>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</si>
  <si>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</si>
  <si>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</si>
  <si>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</si>
  <si>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</si>
  <si>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</si>
  <si>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</si>
  <si>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</si>
  <si>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</si>
  <si>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</si>
  <si>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</si>
  <si>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</si>
  <si>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</si>
  <si>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</si>
  <si>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</si>
  <si>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</si>
  <si>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</si>
  <si>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</si>
  <si>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</si>
  <si>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</si>
  <si>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</si>
  <si>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</si>
  <si>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</si>
  <si>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</si>
  <si>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</si>
  <si>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</si>
  <si>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</si>
  <si>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</si>
  <si>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</si>
  <si>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</si>
  <si>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</si>
  <si>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</si>
  <si>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</si>
  <si>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</si>
  <si>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</si>
  <si>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</si>
  <si>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</si>
  <si>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</si>
  <si>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</si>
  <si>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</si>
  <si>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</si>
  <si>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</si>
  <si>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</si>
  <si>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</si>
  <si>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</si>
  <si>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</si>
  <si>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</si>
  <si>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</si>
  <si>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</si>
  <si>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</si>
  <si>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</si>
  <si>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</si>
  <si>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</si>
  <si>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</si>
  <si>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</si>
  <si>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</si>
  <si>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</si>
  <si>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</si>
  <si>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</si>
  <si>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</si>
  <si>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</si>
  <si>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</si>
  <si>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</si>
  <si>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</si>
  <si>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</si>
  <si>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</si>
  <si>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</si>
  <si>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</si>
  <si>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</si>
  <si>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</si>
  <si>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</si>
  <si>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</si>
  <si>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</si>
  <si>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</si>
  <si>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</si>
  <si>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</si>
  <si>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</si>
  <si>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</si>
  <si>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</si>
  <si>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</si>
  <si>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</si>
  <si>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</si>
  <si>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</si>
  <si>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</si>
  <si>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</si>
  <si>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</si>
  <si>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</si>
  <si>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</si>
  <si>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</si>
  <si>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</si>
  <si>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</si>
  <si>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</si>
  <si>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</si>
  <si>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</si>
  <si>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</si>
  <si>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</si>
  <si>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</si>
  <si>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</si>
  <si>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</si>
  <si>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</si>
  <si>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</si>
  <si>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</si>
  <si>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</si>
  <si>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</si>
  <si>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</si>
  <si>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</si>
  <si>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</si>
  <si>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</si>
  <si>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</si>
  <si>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</si>
  <si>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</si>
  <si>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</si>
  <si>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</si>
  <si>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</si>
  <si>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</si>
  <si>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</si>
  <si>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</si>
  <si>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</si>
  <si>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</si>
  <si>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</si>
  <si>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</si>
  <si>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</si>
  <si>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</si>
  <si>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</si>
  <si>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</si>
  <si>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</si>
  <si>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</si>
  <si>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</si>
  <si>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</si>
  <si>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</si>
  <si>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</si>
  <si>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</si>
  <si>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</si>
  <si>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</si>
  <si>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</si>
  <si>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</si>
  <si>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</si>
  <si>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</si>
  <si>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</si>
  <si>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</si>
  <si>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</si>
  <si>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</si>
  <si>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</si>
  <si>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</si>
  <si>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</si>
  <si>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</si>
  <si>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</si>
  <si>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</si>
  <si>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</si>
  <si>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</si>
  <si>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</si>
  <si>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</si>
  <si>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</si>
  <si>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</si>
  <si>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</si>
  <si>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</si>
  <si>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</si>
  <si>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</si>
  <si>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</si>
  <si>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</si>
  <si>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</si>
  <si>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</si>
  <si>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</si>
  <si>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</si>
  <si>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</si>
  <si>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</si>
  <si>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</si>
  <si>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</si>
  <si>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</si>
  <si>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</si>
  <si>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</si>
  <si>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</si>
  <si>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</si>
  <si>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</si>
  <si>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</si>
  <si>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</si>
  <si>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</si>
  <si>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</si>
  <si>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</si>
  <si>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</si>
  <si>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</si>
  <si>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</si>
  <si>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</si>
  <si>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</si>
  <si>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</si>
  <si>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</si>
  <si>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</si>
  <si>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</si>
  <si>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</si>
  <si>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</si>
  <si>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</si>
  <si>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</si>
  <si>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</si>
  <si>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</si>
  <si>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</si>
  <si>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</si>
  <si>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</si>
  <si>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</si>
  <si>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</si>
  <si>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</si>
  <si>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</si>
  <si>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</si>
  <si>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</si>
  <si>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</si>
  <si>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</si>
  <si>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</si>
  <si>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</si>
  <si>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</si>
  <si>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</si>
  <si>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</si>
  <si>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</si>
  <si>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</si>
  <si>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</si>
  <si>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</si>
  <si>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</si>
  <si>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</si>
  <si>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</si>
  <si>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</si>
  <si>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</si>
  <si>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</si>
  <si>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</si>
  <si>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</si>
  <si>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</si>
  <si>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</si>
  <si>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</si>
  <si>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</si>
  <si>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</si>
  <si>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</si>
  <si>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</si>
  <si>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</si>
  <si>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</si>
  <si>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</si>
  <si>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</si>
  <si>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</si>
  <si>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</si>
  <si>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</si>
  <si>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</si>
  <si>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</si>
  <si>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</si>
  <si>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</si>
  <si>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</si>
  <si>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</si>
  <si>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</si>
  <si>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</si>
  <si>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</si>
  <si>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</si>
  <si>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</si>
  <si>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</si>
  <si>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</si>
  <si>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</si>
  <si>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</si>
  <si>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</si>
  <si>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</si>
  <si>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</si>
  <si>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</si>
  <si>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</si>
  <si>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</si>
  <si>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</si>
  <si>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</si>
  <si>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</si>
  <si>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</si>
  <si>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</si>
  <si>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</si>
  <si>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</si>
  <si>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</si>
  <si>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</si>
  <si>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</si>
  <si>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</si>
  <si>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</si>
  <si>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</si>
  <si>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</si>
  <si>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</si>
  <si>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</si>
  <si>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</si>
  <si>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</si>
  <si>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</si>
  <si>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</si>
  <si>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</si>
  <si>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</si>
  <si>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</si>
  <si>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</si>
  <si>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</si>
  <si>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</si>
  <si>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</si>
  <si>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</si>
  <si>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</si>
  <si>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</si>
  <si>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</si>
  <si>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</si>
  <si>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</si>
  <si>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</si>
  <si>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</si>
  <si>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</si>
  <si>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</si>
  <si>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</si>
  <si>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</si>
  <si>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</si>
  <si>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</si>
  <si>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</si>
  <si>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</si>
  <si>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</si>
  <si>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</si>
  <si>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</si>
  <si>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</si>
  <si>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</si>
  <si>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</si>
  <si>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</si>
  <si>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</si>
  <si>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</si>
  <si>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</si>
  <si>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</si>
  <si>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</si>
  <si>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</si>
  <si>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</si>
  <si>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</si>
  <si>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</si>
  <si>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</si>
  <si>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</si>
  <si>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</si>
  <si>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</si>
  <si>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</si>
  <si>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</si>
  <si>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</si>
  <si>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</si>
  <si>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</si>
  <si>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</si>
  <si>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</si>
  <si>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</si>
  <si>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</si>
  <si>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</si>
  <si>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</si>
  <si>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</si>
  <si>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</si>
  <si>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</si>
  <si>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</si>
  <si>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</si>
  <si>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</si>
  <si>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</si>
  <si>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</si>
  <si>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</si>
  <si>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</si>
  <si>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</si>
  <si>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</si>
  <si>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</si>
  <si>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</si>
  <si>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</si>
  <si>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</si>
  <si>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</si>
  <si>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</si>
  <si>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</si>
  <si>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</si>
  <si>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</si>
  <si>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</si>
  <si>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</si>
  <si>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</si>
  <si>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</si>
  <si>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</si>
  <si>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</si>
  <si>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</si>
  <si>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</si>
  <si>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</si>
  <si>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</si>
  <si>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</si>
  <si>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</si>
  <si>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</si>
  <si>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</si>
  <si>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</si>
  <si>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</si>
  <si>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</si>
  <si>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</si>
  <si>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</si>
  <si>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</si>
  <si>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</si>
  <si>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</si>
  <si>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</si>
  <si>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</si>
  <si>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</si>
  <si>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</si>
  <si>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</si>
  <si>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</si>
  <si>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</si>
  <si>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</si>
  <si>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</si>
  <si>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</si>
  <si>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</si>
  <si>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</si>
  <si>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</si>
  <si>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</si>
  <si>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</si>
  <si>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</si>
  <si>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</si>
  <si>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</si>
  <si>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</si>
  <si>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</si>
  <si>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</si>
  <si>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</si>
  <si>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</si>
  <si>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</si>
  <si>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</si>
  <si>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</si>
  <si>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</si>
  <si>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</si>
  <si>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</si>
  <si>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</si>
  <si>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</si>
  <si>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</si>
  <si>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</si>
  <si>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</si>
  <si>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</si>
  <si>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</si>
  <si>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</si>
  <si>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</si>
  <si>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</si>
  <si>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</si>
  <si>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</si>
  <si>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</si>
  <si>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</si>
  <si>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</si>
  <si>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</si>
  <si>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</si>
  <si>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</si>
  <si>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</si>
  <si>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</si>
  <si>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</si>
  <si>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</si>
  <si>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</si>
  <si>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</si>
  <si>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</si>
  <si>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</si>
  <si>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</si>
  <si>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</si>
  <si>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</si>
  <si>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</si>
  <si>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</si>
  <si>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</si>
  <si>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</si>
  <si>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</si>
  <si>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</si>
  <si>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</si>
  <si>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</si>
  <si>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</si>
  <si>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</si>
  <si>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</si>
  <si>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</si>
  <si>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</si>
  <si>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</si>
  <si>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</si>
  <si>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</si>
  <si>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</si>
  <si>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</si>
  <si>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</si>
  <si>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</si>
  <si>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</si>
  <si>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</si>
  <si>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</si>
  <si>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</si>
  <si>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</si>
  <si>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</si>
  <si>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</si>
  <si>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</si>
  <si>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</si>
  <si>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</si>
  <si>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</si>
  <si>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</si>
  <si>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</si>
  <si>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</si>
  <si>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</si>
  <si>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</si>
  <si>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</si>
  <si>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</si>
  <si>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</si>
  <si>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</si>
  <si>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</si>
  <si>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</si>
  <si>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</si>
  <si>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</si>
  <si>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</si>
  <si>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</si>
  <si>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</si>
  <si>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</si>
  <si>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</si>
  <si>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</si>
  <si>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</si>
  <si>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</si>
  <si>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</si>
  <si>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</si>
  <si>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</si>
  <si>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</si>
  <si>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</si>
  <si>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</si>
  <si>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</si>
  <si>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</si>
  <si>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</si>
  <si>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</si>
  <si>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</si>
  <si>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</si>
  <si>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</si>
  <si>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</si>
  <si>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</si>
  <si>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</si>
  <si>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</si>
  <si>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</si>
  <si>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</si>
  <si>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</si>
  <si>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</si>
  <si>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</si>
  <si>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</si>
  <si>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</si>
  <si>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</si>
  <si>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</si>
  <si>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</si>
  <si>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</si>
  <si>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</si>
  <si>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</si>
  <si>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</si>
  <si>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</si>
  <si>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</si>
  <si>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</si>
  <si>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</si>
  <si>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</si>
  <si>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</si>
  <si>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</si>
  <si>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</si>
  <si>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</si>
  <si>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</si>
  <si>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</si>
  <si>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</si>
  <si>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</si>
  <si>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</si>
  <si>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</si>
  <si>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</si>
  <si>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</si>
  <si>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</si>
  <si>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</si>
  <si>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</si>
  <si>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</si>
  <si>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</si>
  <si>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</si>
  <si>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</si>
  <si>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</si>
  <si>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</si>
  <si>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</si>
  <si>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</si>
  <si>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</si>
  <si>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</si>
  <si>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</si>
  <si>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</si>
  <si>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</si>
  <si>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</si>
  <si>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</si>
  <si>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</si>
  <si>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</si>
  <si>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</si>
  <si>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</si>
  <si>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</si>
  <si>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</si>
  <si>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</si>
  <si>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</si>
  <si>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</si>
  <si>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</si>
  <si>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</si>
  <si>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</si>
  <si>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</si>
  <si>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</si>
  <si>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</si>
  <si>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</si>
  <si>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</si>
  <si>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</si>
  <si>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</si>
  <si>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</si>
  <si>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</si>
  <si>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</si>
  <si>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</si>
  <si>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</si>
  <si>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</si>
  <si>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</si>
  <si>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</si>
  <si>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</si>
  <si>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</si>
  <si>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</si>
  <si>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</si>
  <si>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</si>
  <si>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</si>
  <si>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</si>
  <si>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</si>
  <si>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</si>
  <si>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</si>
  <si>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</si>
  <si>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</si>
  <si>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</si>
  <si>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</si>
  <si>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</si>
  <si>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</si>
  <si>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</si>
  <si>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</si>
  <si>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</si>
  <si>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</si>
  <si>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</si>
  <si>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</si>
  <si>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</si>
  <si>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</si>
  <si>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</si>
  <si>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</si>
  <si>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</si>
  <si>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</si>
  <si>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</si>
  <si>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</si>
  <si>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</si>
  <si>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</si>
  <si>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</si>
  <si>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</si>
  <si>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</si>
  <si>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</si>
  <si>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</si>
  <si>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</si>
  <si>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</si>
  <si>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</si>
  <si>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</si>
  <si>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</si>
  <si>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</si>
  <si>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</si>
  <si>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</si>
  <si>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</si>
  <si>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</si>
  <si>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</si>
  <si>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</si>
  <si>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</si>
  <si>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</si>
  <si>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</si>
  <si>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</si>
  <si>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</si>
  <si>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</si>
  <si>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</si>
  <si>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</si>
  <si>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</si>
  <si>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</si>
  <si>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</si>
  <si>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</si>
  <si>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</si>
  <si>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</si>
  <si>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</si>
  <si>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</si>
  <si>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</si>
  <si>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</si>
  <si>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</si>
  <si>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</si>
  <si>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</si>
  <si>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</si>
  <si>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</si>
  <si>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</si>
  <si>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</si>
  <si>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</si>
  <si>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</si>
  <si>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</si>
  <si>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</si>
  <si>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</si>
  <si>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</si>
  <si>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</si>
  <si>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</si>
  <si>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</si>
  <si>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</si>
  <si>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</si>
  <si>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</si>
  <si>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</si>
  <si>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</si>
  <si>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</si>
  <si>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</si>
  <si>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</si>
  <si>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</si>
  <si>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</si>
  <si>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</si>
  <si>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</si>
  <si>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</si>
  <si>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</si>
  <si>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</si>
  <si>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</si>
  <si>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</si>
  <si>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</si>
  <si>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</si>
  <si>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</si>
  <si>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</si>
  <si>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</si>
  <si>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</si>
  <si>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</si>
  <si>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</si>
  <si>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</si>
  <si>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</si>
  <si>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</si>
  <si>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</si>
  <si>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</si>
  <si>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</si>
  <si>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</si>
  <si>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</si>
  <si>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</si>
  <si>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</si>
  <si>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</si>
  <si>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</si>
  <si>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</si>
  <si>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</si>
  <si>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</si>
  <si>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</si>
  <si>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</si>
  <si>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</si>
  <si>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</si>
  <si>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</si>
  <si>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</si>
  <si>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</si>
  <si>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</si>
  <si>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</si>
  <si>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</si>
  <si>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</si>
  <si>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</si>
  <si>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</si>
  <si>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</si>
  <si>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</si>
  <si>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</si>
  <si>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</si>
  <si>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</si>
  <si>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</si>
  <si>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</si>
  <si>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</si>
  <si>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</si>
  <si>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</si>
  <si>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</si>
  <si>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</si>
  <si>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</si>
  <si>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</si>
  <si>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</si>
  <si>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</si>
  <si>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</si>
  <si>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</si>
  <si>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</si>
  <si>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</si>
  <si>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</si>
  <si>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</si>
  <si>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</si>
  <si>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</si>
  <si>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</si>
  <si>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</si>
  <si>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</si>
  <si>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</si>
  <si>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</si>
  <si>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</si>
  <si>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</si>
  <si>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</si>
  <si>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</si>
  <si>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</si>
  <si>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</si>
  <si>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</si>
  <si>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</si>
  <si>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</si>
  <si>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</si>
  <si>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</si>
  <si>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</si>
  <si>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</si>
  <si>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</si>
  <si>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</si>
  <si>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</si>
  <si>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</si>
  <si>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</si>
  <si>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</si>
  <si>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</si>
  <si>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</si>
  <si>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</si>
  <si>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</si>
  <si>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</si>
  <si>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</si>
  <si>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</si>
  <si>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</si>
  <si>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</si>
  <si>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</si>
  <si>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</si>
  <si>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</si>
  <si>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</si>
  <si>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</si>
  <si>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</si>
  <si>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</si>
  <si>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</si>
  <si>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</si>
  <si>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</si>
  <si>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</si>
  <si>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</si>
  <si>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</si>
  <si>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</si>
  <si>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</si>
  <si>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</si>
  <si>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</si>
  <si>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</si>
  <si>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</si>
  <si>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</si>
  <si>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</si>
  <si>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</si>
  <si>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</si>
  <si>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</si>
  <si>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</si>
  <si>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</si>
  <si>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</si>
  <si>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</si>
  <si>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</si>
  <si>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</si>
  <si>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</si>
  <si>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</si>
  <si>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</si>
  <si>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</si>
  <si>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</si>
  <si>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</si>
  <si>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</si>
  <si>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</si>
  <si>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</si>
  <si>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</si>
  <si>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</si>
  <si>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</si>
  <si>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</si>
  <si>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</si>
  <si>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</si>
  <si>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</si>
  <si>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</si>
  <si>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</si>
  <si>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</si>
  <si>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</si>
  <si>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</si>
  <si>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</si>
  <si>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</si>
  <si>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</si>
  <si>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</si>
  <si>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</si>
  <si>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</si>
  <si>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</si>
  <si>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</si>
  <si>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</si>
  <si>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</si>
  <si>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</si>
  <si>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</si>
  <si>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</si>
  <si>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</si>
  <si>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</si>
  <si>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</si>
  <si>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</si>
  <si>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</si>
  <si>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</si>
  <si>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</si>
  <si>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</si>
  <si>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</si>
  <si>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</si>
  <si>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</si>
  <si>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</si>
  <si>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</si>
  <si>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</si>
  <si>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</si>
  <si>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</si>
  <si>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</si>
  <si>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</si>
  <si>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</si>
  <si>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</si>
  <si>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</si>
  <si>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</si>
  <si>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</si>
  <si>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</si>
  <si>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</si>
  <si>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</si>
  <si>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</si>
  <si>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</si>
  <si>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</si>
  <si>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</si>
  <si>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</si>
  <si>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</si>
  <si>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</si>
  <si>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</si>
  <si>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</si>
  <si>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</si>
  <si>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</si>
  <si>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</si>
  <si>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</si>
  <si>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</si>
  <si>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</si>
  <si>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</si>
  <si>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</si>
  <si>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</si>
  <si>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</si>
  <si>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</si>
  <si>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</si>
  <si>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</si>
  <si>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</si>
  <si>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</si>
  <si>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</si>
  <si>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</si>
  <si>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</si>
  <si>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</si>
  <si>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</si>
  <si>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</si>
  <si>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</si>
  <si>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</si>
  <si>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</si>
  <si>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</si>
  <si>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</si>
  <si>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</si>
  <si>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</si>
  <si>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</si>
  <si>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</si>
  <si>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</si>
  <si>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</si>
  <si>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</si>
  <si>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</si>
  <si>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</si>
  <si>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</si>
  <si>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</si>
  <si>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</si>
  <si>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</si>
  <si>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</si>
  <si>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</si>
  <si>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</si>
  <si>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</si>
  <si>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</si>
  <si>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</si>
  <si>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</si>
  <si>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</si>
  <si>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</si>
  <si>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</si>
  <si>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</si>
  <si>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</si>
  <si>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</si>
  <si>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</si>
  <si>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</si>
  <si>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</si>
  <si>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</si>
  <si>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</si>
  <si>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</si>
  <si>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</si>
  <si>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</si>
  <si>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</si>
  <si>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</si>
  <si>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</si>
  <si>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</si>
  <si>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</si>
  <si>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</si>
  <si>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</si>
  <si>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</si>
  <si>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</si>
  <si>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</si>
  <si>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</si>
  <si>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</si>
  <si>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</si>
  <si>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</si>
  <si>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</si>
  <si>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</si>
  <si>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</si>
  <si>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</si>
  <si>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</si>
  <si>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</si>
  <si>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</si>
  <si>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</si>
  <si>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</si>
  <si>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</si>
  <si>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</si>
  <si>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</si>
  <si>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</si>
  <si>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</si>
  <si>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</si>
  <si>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</si>
  <si>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</si>
  <si>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</si>
  <si>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</si>
  <si>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</si>
  <si>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</si>
  <si>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</si>
  <si>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</si>
  <si>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</si>
  <si>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</si>
  <si>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</si>
  <si>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</si>
  <si>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</si>
  <si>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</si>
  <si>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</si>
  <si>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</si>
  <si>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</si>
  <si>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</si>
  <si>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</si>
  <si>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</si>
  <si>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</si>
  <si>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</si>
  <si>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</si>
  <si>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</si>
  <si>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</si>
  <si>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</si>
  <si>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</si>
  <si>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</si>
  <si>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</si>
  <si>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</si>
  <si>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</si>
  <si>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</si>
  <si>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</si>
  <si>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</si>
  <si>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</si>
  <si>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</si>
  <si>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</si>
  <si>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</si>
  <si>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</si>
  <si>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</si>
  <si>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</si>
  <si>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</si>
  <si>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</si>
  <si>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</si>
  <si>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</si>
  <si>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</si>
  <si>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</si>
  <si>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</si>
  <si>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</si>
  <si>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</si>
  <si>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</si>
  <si>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</si>
  <si>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</si>
  <si>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</si>
  <si>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</si>
  <si>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</si>
  <si>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</si>
  <si>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</si>
  <si>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</si>
  <si>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</si>
  <si>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</si>
  <si>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</si>
  <si>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</si>
  <si>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</si>
  <si>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</si>
  <si>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</si>
  <si>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</si>
  <si>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</si>
  <si>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</si>
  <si>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</si>
  <si>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</si>
  <si>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</si>
  <si>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</si>
  <si>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</si>
  <si>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</si>
  <si>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</si>
  <si>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</si>
  <si>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</si>
  <si>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</si>
  <si>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</si>
  <si>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</si>
  <si>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</si>
  <si>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</si>
  <si>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</si>
  <si>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</si>
  <si>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</si>
  <si>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</si>
  <si>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</si>
  <si>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</si>
  <si>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</si>
  <si>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</si>
  <si>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</si>
  <si>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</si>
  <si>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</si>
  <si>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</si>
  <si>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</si>
  <si>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</si>
  <si>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</si>
  <si>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</si>
  <si>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</si>
  <si>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</si>
  <si>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</si>
  <si>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</si>
  <si>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</si>
  <si>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</si>
  <si>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</si>
  <si>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</si>
  <si>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</si>
  <si>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</si>
  <si>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</si>
  <si>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</si>
  <si>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</si>
  <si>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</si>
  <si>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</si>
  <si>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</si>
  <si>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</si>
  <si>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</si>
  <si>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</si>
  <si>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</si>
  <si>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</si>
  <si>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</si>
  <si>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</si>
  <si>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</si>
  <si>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</si>
  <si>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</si>
  <si>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</si>
  <si>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</si>
  <si>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</si>
  <si>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</si>
  <si>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</si>
  <si>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</si>
  <si>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</si>
  <si>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</si>
  <si>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</si>
  <si>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</si>
  <si>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</si>
  <si>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</si>
  <si>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</si>
  <si>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</si>
  <si>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</si>
  <si>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</si>
  <si>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</si>
  <si>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</si>
  <si>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</si>
  <si>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</si>
  <si>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</si>
  <si>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</si>
  <si>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</si>
  <si>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</si>
  <si>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</si>
  <si>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</si>
  <si>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</si>
  <si>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</si>
  <si>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</si>
  <si>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</si>
  <si>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</si>
  <si>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</si>
  <si>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</si>
  <si>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</si>
  <si>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</si>
  <si>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</si>
  <si>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</si>
  <si>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</si>
  <si>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</si>
  <si>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</si>
  <si>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</si>
  <si>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</si>
  <si>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</si>
  <si>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</si>
  <si>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</si>
  <si>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</si>
  <si>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</si>
  <si>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</si>
  <si>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</si>
  <si>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</si>
  <si>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</si>
  <si>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</si>
  <si>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</si>
  <si>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</si>
  <si>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</si>
  <si>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</si>
  <si>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</si>
  <si>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</si>
  <si>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</si>
  <si>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</si>
  <si>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</si>
  <si>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</si>
  <si>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</si>
  <si>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</si>
  <si>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</si>
  <si>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</si>
  <si>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</si>
  <si>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</si>
  <si>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</si>
  <si>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</si>
  <si>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</si>
  <si>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</si>
  <si>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</si>
  <si>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</si>
  <si>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</si>
  <si>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</si>
  <si>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</si>
  <si>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</si>
  <si>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</si>
  <si>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</si>
  <si>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</si>
  <si>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</si>
  <si>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</si>
  <si>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</si>
  <si>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</si>
  <si>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</si>
  <si>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</si>
  <si>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</si>
  <si>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</si>
  <si>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</si>
  <si>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</si>
  <si>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</si>
  <si>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</si>
  <si>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</si>
  <si>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</si>
  <si>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</si>
  <si>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</si>
  <si>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</si>
  <si>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</si>
  <si>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</si>
  <si>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</si>
  <si>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</si>
  <si>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</si>
  <si>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</si>
  <si>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</si>
  <si>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</si>
  <si>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</si>
  <si>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</si>
  <si>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</si>
  <si>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</si>
  <si>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</si>
  <si>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</si>
  <si>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</si>
  <si>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</si>
  <si>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</si>
  <si>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</si>
  <si>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</si>
  <si>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</si>
  <si>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</si>
  <si>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</si>
  <si>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</si>
  <si>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</si>
  <si>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</si>
  <si>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</si>
  <si>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</si>
  <si>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</si>
  <si>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</si>
  <si>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</si>
  <si>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</si>
  <si>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</si>
  <si>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</si>
  <si>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</si>
  <si>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</si>
  <si>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</si>
  <si>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</si>
  <si>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</si>
  <si>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</si>
  <si>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</si>
  <si>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</si>
  <si>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</si>
  <si>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</si>
  <si>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</si>
  <si>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</si>
  <si>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</si>
  <si>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</si>
  <si>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</si>
  <si>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</si>
  <si>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</si>
  <si>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</si>
  <si>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</si>
  <si>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</si>
  <si>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</si>
  <si>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</si>
  <si>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</si>
  <si>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</si>
  <si>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</si>
  <si>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</si>
  <si>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</si>
  <si>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</si>
  <si>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</si>
  <si>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</si>
  <si>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</si>
  <si>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</si>
  <si>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</si>
  <si>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</si>
  <si>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</si>
  <si>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</si>
  <si>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</si>
  <si>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</si>
  <si>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</si>
  <si>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</si>
  <si>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</si>
  <si>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</si>
  <si>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</si>
  <si>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</si>
  <si>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</si>
  <si>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</si>
  <si>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</si>
  <si>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</si>
  <si>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</si>
  <si>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</si>
  <si>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</si>
  <si>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</si>
  <si>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</si>
  <si>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</si>
  <si>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</si>
  <si>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</si>
  <si>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</si>
  <si>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</si>
  <si>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</si>
  <si>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</si>
  <si>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</si>
  <si>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</si>
  <si>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</si>
  <si>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</si>
  <si>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</si>
  <si>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</si>
  <si>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</si>
  <si>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</si>
  <si>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</si>
  <si>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</si>
  <si>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</si>
  <si>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</si>
  <si>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</si>
  <si>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</si>
  <si>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</si>
  <si>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</si>
  <si>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</si>
  <si>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</si>
  <si>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</si>
  <si>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</si>
  <si>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</si>
  <si>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</si>
  <si>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</si>
  <si>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</si>
  <si>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</si>
  <si>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</si>
  <si>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</si>
  <si>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</si>
  <si>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</si>
  <si>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</si>
  <si>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</si>
  <si>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</si>
  <si>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</si>
  <si>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</si>
  <si>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</si>
  <si>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</si>
  <si>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</si>
  <si>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</si>
  <si>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</si>
  <si>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</si>
  <si>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</si>
  <si>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</si>
  <si>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</si>
  <si>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</si>
  <si>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</si>
  <si>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</si>
  <si>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</si>
  <si>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</si>
  <si>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</si>
  <si>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</si>
  <si>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</si>
  <si>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</si>
  <si>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</si>
  <si>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</si>
  <si>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</si>
  <si>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</si>
  <si>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</si>
  <si>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</si>
  <si>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</si>
  <si>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</si>
  <si>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</si>
  <si>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</si>
  <si>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</si>
  <si>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</si>
  <si>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</si>
  <si>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</si>
  <si>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</si>
  <si>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</si>
  <si>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</si>
  <si>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</si>
  <si>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</si>
  <si>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</si>
  <si>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</si>
  <si>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</si>
  <si>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</si>
  <si>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</si>
  <si>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</si>
  <si>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</si>
  <si>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</si>
  <si>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</si>
  <si>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</si>
  <si>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</si>
  <si>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</si>
  <si>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</si>
  <si>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</si>
  <si>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</si>
  <si>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</si>
  <si>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</si>
  <si>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</si>
  <si>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</si>
  <si>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</si>
  <si>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</si>
  <si>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</si>
  <si>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</si>
  <si>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</si>
  <si>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</si>
  <si>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</si>
  <si>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</si>
  <si>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</si>
  <si>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</si>
  <si>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</si>
  <si>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</si>
  <si>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</si>
  <si>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</si>
  <si>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</si>
  <si>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</si>
  <si>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</si>
  <si>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</si>
  <si>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</si>
  <si>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</si>
  <si>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</si>
  <si>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</si>
  <si>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</si>
  <si>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</si>
  <si>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</si>
  <si>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</si>
  <si>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</si>
  <si>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</si>
  <si>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</si>
  <si>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</si>
  <si>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</si>
  <si>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</si>
  <si>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</si>
  <si>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</si>
  <si>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</si>
  <si>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</si>
  <si>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</si>
  <si>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</si>
  <si>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</si>
  <si>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</si>
  <si>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</si>
  <si>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</si>
  <si>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</si>
  <si>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</si>
  <si>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</si>
  <si>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</si>
  <si>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</si>
  <si>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</si>
  <si>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</si>
  <si>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</si>
  <si>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</si>
  <si>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</si>
  <si>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</si>
  <si>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</si>
  <si>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</si>
  <si>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</si>
  <si>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</si>
  <si>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</si>
  <si>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</si>
  <si>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</si>
  <si>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</si>
  <si>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</si>
  <si>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</si>
  <si>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</si>
  <si>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</si>
  <si>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</si>
  <si>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</si>
  <si>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</si>
  <si>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</si>
  <si>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</si>
  <si>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</si>
  <si>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</si>
  <si>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</si>
  <si>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</si>
  <si>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</si>
  <si>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</si>
  <si>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</si>
  <si>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</si>
  <si>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</si>
  <si>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</si>
  <si>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</si>
  <si>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</si>
  <si>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</si>
  <si>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</si>
  <si>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</si>
  <si>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</si>
  <si>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</si>
  <si>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</si>
  <si>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</si>
  <si>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</si>
  <si>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</si>
  <si>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</si>
  <si>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</si>
  <si>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</si>
  <si>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</si>
  <si>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</si>
  <si>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</si>
  <si>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</si>
  <si>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</si>
  <si>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</si>
  <si>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</si>
  <si>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</si>
  <si>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</si>
  <si>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</si>
  <si>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</si>
  <si>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</si>
  <si>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</si>
  <si>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</si>
  <si>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</si>
  <si>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</si>
  <si>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</si>
  <si>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</si>
  <si>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</si>
  <si>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</si>
  <si>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</si>
  <si>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</si>
  <si>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</si>
  <si>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</si>
  <si>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</si>
  <si>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</si>
  <si>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</si>
  <si>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</si>
  <si>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</si>
  <si>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</si>
  <si>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</si>
  <si>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</si>
  <si>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</si>
  <si>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</si>
  <si>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</si>
  <si>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</si>
  <si>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</si>
  <si>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</si>
  <si>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</si>
  <si>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</si>
  <si>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</si>
  <si>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</si>
  <si>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</si>
  <si>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</si>
  <si>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</si>
  <si>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</si>
  <si>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</si>
  <si>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</si>
  <si>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</si>
  <si>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</si>
  <si>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</si>
  <si>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</si>
  <si>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</si>
  <si>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</si>
  <si>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</si>
  <si>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</si>
  <si>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</si>
  <si>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</si>
  <si>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</si>
  <si>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</si>
  <si>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</si>
  <si>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</si>
  <si>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</si>
  <si>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</si>
  <si>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</si>
  <si>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</si>
  <si>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</si>
  <si>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</si>
  <si>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</si>
  <si>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</si>
  <si>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</si>
  <si>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</si>
  <si>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</si>
  <si>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</si>
  <si>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</si>
  <si>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</si>
  <si>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</si>
  <si>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</si>
  <si>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</si>
  <si>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</si>
  <si>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</si>
  <si>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</si>
  <si>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</si>
  <si>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</si>
  <si>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</si>
  <si>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</si>
  <si>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</si>
  <si>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</si>
  <si>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</si>
  <si>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</si>
  <si>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</si>
  <si>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</si>
  <si>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</si>
  <si>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</si>
  <si>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</si>
  <si>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</si>
  <si>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</si>
  <si>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</si>
  <si>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</si>
  <si>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</si>
  <si>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</si>
  <si>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</si>
  <si>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</si>
  <si>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</si>
  <si>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</si>
  <si>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</si>
  <si>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</si>
  <si>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</si>
  <si>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</si>
  <si>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</si>
  <si>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</si>
  <si>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</si>
  <si>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</si>
  <si>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</si>
  <si>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</si>
  <si>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</si>
  <si>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</si>
  <si>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</si>
  <si>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</si>
  <si>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</si>
  <si>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</si>
  <si>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</si>
  <si>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</si>
  <si>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</si>
  <si>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</si>
  <si>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</si>
  <si>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</si>
  <si>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</si>
  <si>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</si>
  <si>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</si>
  <si>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</si>
  <si>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</si>
  <si>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</si>
  <si>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</si>
  <si>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</si>
  <si>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</si>
  <si>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</si>
  <si>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</si>
  <si>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</si>
  <si>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</si>
  <si>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</si>
  <si>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</si>
  <si>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</si>
  <si>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</si>
  <si>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</si>
  <si>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</si>
  <si>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</si>
  <si>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</si>
  <si>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</si>
  <si>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</si>
  <si>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</si>
  <si>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</si>
  <si>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</si>
  <si>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</si>
  <si>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</si>
  <si>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</si>
  <si>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</si>
  <si>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</si>
  <si>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</si>
  <si>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</si>
  <si>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</si>
  <si>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</si>
  <si>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</si>
  <si>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</si>
  <si>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</si>
  <si>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</si>
  <si>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</si>
  <si>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</si>
  <si>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</si>
  <si>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</si>
  <si>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</si>
  <si>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</si>
  <si>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</si>
  <si>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</si>
  <si>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</si>
  <si>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</si>
  <si>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</si>
  <si>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</si>
  <si>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</si>
  <si>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</si>
  <si>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</si>
  <si>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</si>
  <si>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</si>
  <si>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</si>
  <si>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</si>
  <si>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</si>
  <si>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</si>
  <si>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</si>
  <si>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</si>
  <si>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</si>
  <si>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</si>
  <si>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</si>
  <si>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</si>
  <si>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</si>
  <si>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</si>
  <si>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</si>
  <si>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</si>
  <si>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</si>
  <si>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</si>
  <si>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</si>
  <si>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</si>
  <si>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</si>
  <si>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</si>
  <si>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</si>
  <si>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</si>
  <si>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</si>
  <si>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</si>
  <si>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</si>
  <si>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</si>
  <si>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</si>
  <si>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</si>
  <si>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</si>
  <si>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</si>
  <si>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</si>
  <si>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</si>
  <si>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</si>
  <si>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</si>
  <si>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</si>
  <si>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</si>
  <si>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</si>
  <si>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</si>
  <si>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</si>
  <si>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</si>
  <si>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</si>
  <si>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</si>
  <si>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</si>
  <si>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</si>
  <si>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</si>
  <si>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</si>
  <si>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</si>
  <si>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</si>
  <si>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</si>
  <si>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</si>
  <si>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</si>
  <si>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</si>
  <si>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</si>
  <si>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</si>
  <si>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</si>
  <si>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</si>
  <si>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</si>
  <si>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</si>
  <si>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</si>
  <si>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</si>
  <si>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</si>
  <si>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</si>
  <si>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</si>
  <si>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</si>
  <si>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</si>
  <si>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</si>
  <si>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</si>
  <si>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</si>
  <si>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</si>
  <si>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</si>
  <si>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</si>
  <si>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</si>
  <si>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</si>
  <si>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</si>
  <si>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</si>
  <si>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</si>
  <si>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</si>
  <si>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</si>
  <si>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</si>
  <si>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</si>
  <si>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</si>
  <si>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</si>
  <si>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</si>
  <si>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</si>
  <si>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</si>
  <si>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</si>
  <si>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</si>
  <si>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</si>
  <si>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</si>
  <si>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</si>
  <si>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</si>
  <si>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</si>
  <si>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</si>
  <si>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</si>
  <si>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</si>
  <si>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</si>
  <si>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</si>
  <si>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</si>
  <si>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</si>
  <si>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</si>
  <si>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</si>
  <si>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</si>
  <si>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</si>
  <si>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</si>
  <si>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</si>
  <si>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</si>
  <si>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</si>
  <si>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</si>
  <si>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</si>
  <si>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</si>
  <si>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</si>
  <si>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</si>
  <si>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</si>
  <si>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</si>
  <si>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</si>
  <si>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</si>
  <si>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</si>
  <si>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</si>
  <si>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</si>
  <si>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</si>
  <si>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</si>
  <si>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</si>
  <si>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</si>
  <si>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</si>
  <si>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</si>
  <si>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</si>
  <si>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</si>
  <si>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</si>
  <si>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</si>
  <si>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</si>
  <si>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</si>
  <si>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</si>
  <si>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</si>
  <si>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</si>
  <si>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</si>
  <si>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</si>
  <si>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</si>
  <si>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</si>
  <si>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</si>
  <si>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</si>
  <si>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</si>
  <si>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</si>
  <si>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</si>
  <si>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</si>
  <si>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</si>
  <si>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</si>
  <si>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</si>
  <si>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</si>
  <si>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</si>
  <si>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</si>
  <si>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</si>
  <si>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</si>
  <si>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</si>
  <si>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</si>
  <si>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</si>
  <si>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</si>
  <si>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</si>
  <si>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</si>
  <si>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</si>
  <si>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</si>
  <si>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</si>
  <si>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</si>
  <si>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</si>
  <si>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</si>
  <si>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</si>
  <si>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</si>
  <si>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</si>
  <si>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</si>
  <si>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</si>
  <si>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</si>
  <si>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</si>
  <si>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</si>
  <si>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</si>
  <si>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</si>
  <si>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</si>
  <si>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</si>
  <si>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</si>
  <si>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</si>
  <si>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</si>
  <si>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</si>
  <si>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</si>
  <si>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</si>
  <si>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</si>
  <si>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</si>
  <si>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</si>
  <si>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</si>
  <si>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</si>
  <si>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</si>
  <si>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</si>
  <si>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</si>
  <si>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</si>
  <si>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</si>
  <si>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</si>
  <si>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</si>
  <si>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</si>
  <si>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</si>
  <si>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</si>
  <si>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</si>
  <si>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</si>
  <si>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</si>
  <si>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</si>
  <si>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</si>
  <si>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</si>
  <si>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</si>
  <si>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</si>
  <si>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</si>
  <si>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</si>
  <si>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</si>
  <si>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</si>
  <si>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</si>
  <si>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</si>
  <si>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</si>
  <si>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</si>
  <si>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</si>
  <si>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</si>
  <si>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</si>
  <si>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</si>
  <si>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</si>
  <si>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</si>
  <si>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</si>
  <si>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</si>
  <si>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</si>
  <si>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</si>
  <si>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</si>
  <si>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</si>
  <si>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</si>
  <si>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</si>
  <si>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</si>
  <si>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</si>
  <si>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</si>
  <si>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</si>
  <si>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</si>
  <si>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</si>
  <si>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</si>
  <si>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</si>
  <si>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</si>
  <si>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</si>
  <si>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</si>
  <si>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</si>
  <si>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</si>
  <si>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</si>
  <si>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</si>
  <si>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</si>
  <si>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</si>
  <si>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</si>
  <si>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</si>
  <si>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</si>
  <si>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</si>
  <si>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</si>
  <si>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</si>
  <si>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</si>
  <si>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</si>
  <si>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</si>
  <si>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</si>
  <si>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</si>
  <si>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</si>
  <si>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</si>
  <si>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</si>
  <si>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</si>
  <si>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</si>
  <si>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</si>
  <si>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</si>
  <si>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</si>
  <si>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</si>
  <si>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</si>
  <si>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</si>
  <si>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</si>
  <si>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</si>
  <si>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</si>
  <si>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</si>
  <si>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</si>
  <si>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</si>
  <si>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</si>
  <si>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</si>
  <si>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</si>
  <si>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</si>
  <si>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</si>
  <si>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</si>
  <si>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</si>
  <si>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</si>
  <si>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</si>
  <si>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</si>
  <si>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</si>
  <si>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</si>
  <si>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</si>
  <si>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</si>
  <si>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</si>
  <si>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</si>
  <si>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</si>
  <si>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</si>
  <si>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</si>
  <si>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</si>
  <si>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</si>
  <si>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</si>
  <si>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</si>
  <si>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</si>
  <si>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</si>
  <si>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</si>
  <si>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</si>
  <si>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</si>
  <si>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</si>
  <si>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</si>
  <si>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</si>
  <si>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</si>
  <si>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</si>
  <si>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</si>
  <si>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</si>
  <si>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</si>
  <si>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</si>
  <si>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</si>
  <si>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</si>
  <si>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</si>
  <si>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</si>
  <si>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</si>
  <si>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</si>
  <si>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</si>
  <si>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</si>
  <si>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</si>
  <si>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</si>
  <si>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</si>
  <si>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</si>
  <si>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</si>
  <si>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</si>
  <si>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</si>
  <si>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</si>
  <si>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</si>
  <si>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</si>
  <si>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</si>
  <si>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</si>
  <si>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</si>
  <si>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</si>
  <si>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</si>
  <si>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</si>
  <si>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</si>
  <si>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</si>
  <si>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</si>
  <si>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</si>
  <si>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</si>
  <si>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</si>
  <si>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</si>
  <si>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</si>
  <si>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</si>
  <si>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</si>
  <si>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</si>
  <si>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</si>
  <si>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</si>
  <si>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</si>
  <si>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</si>
  <si>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</si>
  <si>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</si>
  <si>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</si>
  <si>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</si>
  <si>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</si>
  <si>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</si>
  <si>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</si>
  <si>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</si>
  <si>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</si>
  <si>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</si>
  <si>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</si>
  <si>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</si>
  <si>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</si>
  <si>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</si>
  <si>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</si>
  <si>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</si>
  <si>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</si>
  <si>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</si>
  <si>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</si>
  <si>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</si>
  <si>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</si>
  <si>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</si>
  <si>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</si>
  <si>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</si>
  <si>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</si>
  <si>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</si>
  <si>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</si>
  <si>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</si>
  <si>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</si>
  <si>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</si>
  <si>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</si>
  <si>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</si>
  <si>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</si>
  <si>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</si>
  <si>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</si>
  <si>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</si>
  <si>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</si>
  <si>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</si>
  <si>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</si>
  <si>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</si>
  <si>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</si>
  <si>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</si>
  <si>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</si>
  <si>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</si>
  <si>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</si>
  <si>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</si>
  <si>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</si>
  <si>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</si>
  <si>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</si>
  <si>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</si>
  <si>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</si>
  <si>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</si>
  <si>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</si>
  <si>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</si>
  <si>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</si>
  <si>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</si>
  <si>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</si>
  <si>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</si>
  <si>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</si>
  <si>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</si>
  <si>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</si>
  <si>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</si>
  <si>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</si>
  <si>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</si>
  <si>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</si>
  <si>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</si>
  <si>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</si>
  <si>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</si>
  <si>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</si>
  <si>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</si>
  <si>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</si>
  <si>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</si>
  <si>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</si>
  <si>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</si>
  <si>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</si>
  <si>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</si>
  <si>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</si>
  <si>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</si>
  <si>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</si>
  <si>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</si>
  <si>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</si>
  <si>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</si>
  <si>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</si>
  <si>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</si>
  <si>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</si>
  <si>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</si>
  <si>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</si>
  <si>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</si>
  <si>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</si>
  <si>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</si>
  <si>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</si>
  <si>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</si>
  <si>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</si>
  <si>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</si>
  <si>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</si>
  <si>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</si>
  <si>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</si>
  <si>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</si>
  <si>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</si>
  <si>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</si>
  <si>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</si>
  <si>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</si>
  <si>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</si>
  <si>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</si>
  <si>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</si>
  <si>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</si>
  <si>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</si>
  <si>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</si>
  <si>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</si>
  <si>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</si>
  <si>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</si>
  <si>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</si>
  <si>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</si>
  <si>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</si>
  <si>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</si>
  <si>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</si>
  <si>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</si>
  <si>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</si>
  <si>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</si>
  <si>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</si>
  <si>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</si>
  <si>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</si>
  <si>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</si>
  <si>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</si>
  <si>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</si>
  <si>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</si>
  <si>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</si>
  <si>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</si>
  <si>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</si>
  <si>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</si>
  <si>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</si>
  <si>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</si>
  <si>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</si>
  <si>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</si>
  <si>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</si>
  <si>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</si>
  <si>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</si>
  <si>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</si>
  <si>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</si>
  <si>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</si>
  <si>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</si>
  <si>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</si>
  <si>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</si>
  <si>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</si>
  <si>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</si>
  <si>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</si>
  <si>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</si>
  <si>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</si>
  <si>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</si>
  <si>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</si>
  <si>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</si>
  <si>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</si>
  <si>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</si>
  <si>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</si>
  <si>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</si>
  <si>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</si>
  <si>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</si>
  <si>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</si>
  <si>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</si>
  <si>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</si>
  <si>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</si>
  <si>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</si>
  <si>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</si>
  <si>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</si>
  <si>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</si>
  <si>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</si>
  <si>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</si>
  <si>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</si>
  <si>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</si>
  <si>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</si>
  <si>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</si>
  <si>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</si>
  <si>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</si>
  <si>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</si>
  <si>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</si>
  <si>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</si>
  <si>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</si>
  <si>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</si>
  <si>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</si>
  <si>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</si>
  <si>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</si>
  <si>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</si>
  <si>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</si>
  <si>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</si>
  <si>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</si>
  <si>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</si>
  <si>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</si>
  <si>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</si>
  <si>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</si>
  <si>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</si>
  <si>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</si>
  <si>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</si>
  <si>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</si>
  <si>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</si>
  <si>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</si>
  <si>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</si>
  <si>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</si>
  <si>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</si>
  <si>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</si>
  <si>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</si>
  <si>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</si>
  <si>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</si>
  <si>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</si>
  <si>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</si>
  <si>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</si>
  <si>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</si>
  <si>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</si>
  <si>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</si>
  <si>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</si>
  <si>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</si>
  <si>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</si>
  <si>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</si>
  <si>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</si>
  <si>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</si>
  <si>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</si>
  <si>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</si>
  <si>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</si>
  <si>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</si>
  <si>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</si>
  <si>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</si>
  <si>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</si>
  <si>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</si>
  <si>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</si>
  <si>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</si>
  <si>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</si>
  <si>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</si>
  <si>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</si>
  <si>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</si>
  <si>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</si>
  <si>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</si>
  <si>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</si>
  <si>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</si>
  <si>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</si>
  <si>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</si>
  <si>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</si>
  <si>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</si>
  <si>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</si>
  <si>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</si>
  <si>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</si>
  <si>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</si>
  <si>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</si>
  <si>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</si>
  <si>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</si>
  <si>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</si>
  <si>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</si>
  <si>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</si>
  <si>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</si>
  <si>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</si>
  <si>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</si>
  <si>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</si>
  <si>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</si>
  <si>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</si>
  <si>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</si>
  <si>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</si>
  <si>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</si>
  <si>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</si>
  <si>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</si>
  <si>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</si>
  <si>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</si>
  <si>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</si>
  <si>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</si>
  <si>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</si>
  <si>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</si>
  <si>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</si>
  <si>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</si>
  <si>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</si>
  <si>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</si>
  <si>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</si>
  <si>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</si>
  <si>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</si>
  <si>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</si>
  <si>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</si>
  <si>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</si>
  <si>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</si>
  <si>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</si>
  <si>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</si>
  <si>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</si>
  <si>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</si>
  <si>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</si>
  <si>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</si>
  <si>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</si>
  <si>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</si>
  <si>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</si>
  <si>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</si>
  <si>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</si>
  <si>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</si>
  <si>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</si>
  <si>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</si>
  <si>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</si>
  <si>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</si>
  <si>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</si>
  <si>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</si>
  <si>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</si>
  <si>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</si>
  <si>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</si>
  <si>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</si>
  <si>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</si>
  <si>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</si>
  <si>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</si>
  <si>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</si>
  <si>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</si>
  <si>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</si>
  <si>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</si>
  <si>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</si>
  <si>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</si>
  <si>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</si>
  <si>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</si>
  <si>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</si>
  <si>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</si>
  <si>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</si>
  <si>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</si>
  <si>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</si>
  <si>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</si>
  <si>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</si>
  <si>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</si>
  <si>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</si>
  <si>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</si>
  <si>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</si>
  <si>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</si>
  <si>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</si>
  <si>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</si>
  <si>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</si>
  <si>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</si>
  <si>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</si>
  <si>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</si>
  <si>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</si>
  <si>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</si>
  <si>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</si>
  <si>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</si>
  <si>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</si>
  <si>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</si>
  <si>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</si>
  <si>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</si>
  <si>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</si>
  <si>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</si>
  <si>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</si>
  <si>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</si>
  <si>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</si>
  <si>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</si>
  <si>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</si>
  <si>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</si>
  <si>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</si>
  <si>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</si>
  <si>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</si>
  <si>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</si>
  <si>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</si>
  <si>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</si>
  <si>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</si>
  <si>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</si>
  <si>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</si>
  <si>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</si>
  <si>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</si>
  <si>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</si>
  <si>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</si>
  <si>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</si>
  <si>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</si>
  <si>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</si>
  <si>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</si>
  <si>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</si>
  <si>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</si>
  <si>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</si>
  <si>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</si>
  <si>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</si>
  <si>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</si>
  <si>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</si>
  <si>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</si>
  <si>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</si>
  <si>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</si>
  <si>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</si>
  <si>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</si>
  <si>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</si>
  <si>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</si>
  <si>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</si>
  <si>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</si>
  <si>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</si>
  <si>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</si>
  <si>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</si>
  <si>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</si>
  <si>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</si>
  <si>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</si>
  <si>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</si>
  <si>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</si>
  <si>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</si>
  <si>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</si>
  <si>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</si>
  <si>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</si>
  <si>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</si>
  <si>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</si>
  <si>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</si>
  <si>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</si>
  <si>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</si>
  <si>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</si>
  <si>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</si>
  <si>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</si>
  <si>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</si>
  <si>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</si>
  <si>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</si>
  <si>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</si>
  <si>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</si>
  <si>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</si>
  <si>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</si>
  <si>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</si>
  <si>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</si>
  <si>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</si>
  <si>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</si>
  <si>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</si>
  <si>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</si>
  <si>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</si>
  <si>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</si>
  <si>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</si>
  <si>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</si>
  <si>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</si>
  <si>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</si>
  <si>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</si>
  <si>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</si>
  <si>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</si>
  <si>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</si>
  <si>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</si>
  <si>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</si>
  <si>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</si>
  <si>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</si>
  <si>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</si>
  <si>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</si>
  <si>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</si>
  <si>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</si>
  <si>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</si>
  <si>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</si>
  <si>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</si>
  <si>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</si>
  <si>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</si>
  <si>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</si>
  <si>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</si>
  <si>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</si>
  <si>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</si>
  <si>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</si>
  <si>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</si>
  <si>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</si>
  <si>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</si>
  <si>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</si>
  <si>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</si>
  <si>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</si>
  <si>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</si>
  <si>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</si>
  <si>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</si>
  <si>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</si>
  <si>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</si>
  <si>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</si>
  <si>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</si>
  <si>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</si>
  <si>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</si>
  <si>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</si>
  <si>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</si>
  <si>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</si>
  <si>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</si>
  <si>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</si>
  <si>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</si>
  <si>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</si>
  <si>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</si>
  <si>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</si>
  <si>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</si>
  <si>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</si>
  <si>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</si>
  <si>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</si>
  <si>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</si>
  <si>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</si>
  <si>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</si>
  <si>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</si>
  <si>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</si>
  <si>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</si>
  <si>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</si>
  <si>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</si>
  <si>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</si>
  <si>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</si>
  <si>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</si>
  <si>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</si>
  <si>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</si>
  <si>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</si>
  <si>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</si>
  <si>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</si>
  <si>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</si>
  <si>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</si>
  <si>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</si>
  <si>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</si>
  <si>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</si>
  <si>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</si>
  <si>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</si>
  <si>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</si>
  <si>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</si>
  <si>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</si>
  <si>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</si>
  <si>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</si>
  <si>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</si>
  <si>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</si>
  <si>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</si>
  <si>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</si>
  <si>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</si>
  <si>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</si>
  <si>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</si>
  <si>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</si>
  <si>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</si>
  <si>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</si>
  <si>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</si>
  <si>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</si>
  <si>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</si>
  <si>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</si>
  <si>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</si>
  <si>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</si>
  <si>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</si>
  <si>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</si>
  <si>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</si>
  <si>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</si>
  <si>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</si>
  <si>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</si>
  <si>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</si>
  <si>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</si>
  <si>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</si>
  <si>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</si>
  <si>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</si>
  <si>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</si>
  <si>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</si>
  <si>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</si>
  <si>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</si>
  <si>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</si>
  <si>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</si>
  <si>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</si>
  <si>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</si>
  <si>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</si>
  <si>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</si>
  <si>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</si>
  <si>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</si>
  <si>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</si>
  <si>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</si>
  <si>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</si>
  <si>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</si>
  <si>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</si>
  <si>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</si>
  <si>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</si>
  <si>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</si>
  <si>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</si>
  <si>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</si>
  <si>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</si>
  <si>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</si>
  <si>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</si>
  <si>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</si>
  <si>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</si>
  <si>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</si>
  <si>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</si>
  <si>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</si>
  <si>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</si>
  <si>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</si>
  <si>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</si>
  <si>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</si>
  <si>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</si>
  <si>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</si>
  <si>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</si>
  <si>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</si>
  <si>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</si>
  <si>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</si>
  <si>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</si>
  <si>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</si>
  <si>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</si>
  <si>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</si>
  <si>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</si>
  <si>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</si>
  <si>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</si>
  <si>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</si>
  <si>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</si>
  <si>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</si>
  <si>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</si>
  <si>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</si>
  <si>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</si>
  <si>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</si>
  <si>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</si>
  <si>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</si>
  <si>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</si>
  <si>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</si>
  <si>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</si>
  <si>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</si>
  <si>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</si>
  <si>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</si>
  <si>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</si>
  <si>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</si>
  <si>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</si>
  <si>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</si>
  <si>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</si>
  <si>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</si>
  <si>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</si>
  <si>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</si>
  <si>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</si>
  <si>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</si>
  <si>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</si>
  <si>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</si>
  <si>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</si>
  <si>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</si>
  <si>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</si>
  <si>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</si>
  <si>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</si>
  <si>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</si>
  <si>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</si>
  <si>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</si>
  <si>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</si>
  <si>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</si>
  <si>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</si>
  <si>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</si>
  <si>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</si>
  <si>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</si>
  <si>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</si>
  <si>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</si>
  <si>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</si>
  <si>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</si>
  <si>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</si>
  <si>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</si>
  <si>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</si>
  <si>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</si>
  <si>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</si>
  <si>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</si>
  <si>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</si>
  <si>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</si>
  <si>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</si>
  <si>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</si>
  <si>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</si>
  <si>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</si>
  <si>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</si>
  <si>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</si>
  <si>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</si>
  <si>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</si>
  <si>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</si>
  <si>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</si>
  <si>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</si>
  <si>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</si>
  <si>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</si>
  <si>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</si>
  <si>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</si>
  <si>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</si>
  <si>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</si>
  <si>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</si>
  <si>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</si>
  <si>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</si>
  <si>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</si>
  <si>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</si>
  <si>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</si>
  <si>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</si>
  <si>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</si>
  <si>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</si>
  <si>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</si>
  <si>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</si>
  <si>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</si>
  <si>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</si>
  <si>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</si>
  <si>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</si>
  <si>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</si>
  <si>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</si>
  <si>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</si>
  <si>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</si>
  <si>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</si>
  <si>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</si>
  <si>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</si>
  <si>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</si>
  <si>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</si>
  <si>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</si>
  <si>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</si>
  <si>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</si>
  <si>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</si>
  <si>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</si>
  <si>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</si>
  <si>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</si>
  <si>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</si>
  <si>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</si>
  <si>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</si>
  <si>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</si>
  <si>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</si>
  <si>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</si>
  <si>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</si>
  <si>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</si>
  <si>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</si>
  <si>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</si>
  <si>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</si>
  <si>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</si>
  <si>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</si>
  <si>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</si>
  <si>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</si>
  <si>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</si>
  <si>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</si>
  <si>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</si>
  <si>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</si>
  <si>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</si>
  <si>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</si>
  <si>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</si>
  <si>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</si>
  <si>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</si>
  <si>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</si>
  <si>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</si>
  <si>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</si>
  <si>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</si>
  <si>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</si>
  <si>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</si>
  <si>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</si>
  <si>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</si>
  <si>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</si>
  <si>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</si>
  <si>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</si>
  <si>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</si>
  <si>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</si>
  <si>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</si>
  <si>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</si>
  <si>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</si>
  <si>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</si>
  <si>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</si>
  <si>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</si>
  <si>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</si>
  <si>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</si>
  <si>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</si>
  <si>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</si>
  <si>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</si>
  <si>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</si>
  <si>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</si>
  <si>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</si>
  <si>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</si>
  <si>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</si>
  <si>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</si>
  <si>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</si>
  <si>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</si>
  <si>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</si>
  <si>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</si>
  <si>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</si>
  <si>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</si>
  <si>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</si>
  <si>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</si>
  <si>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</si>
  <si>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</si>
  <si>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</si>
  <si>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</si>
  <si>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</si>
  <si>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</si>
  <si>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</si>
  <si>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</si>
  <si>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</si>
  <si>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</si>
  <si>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</si>
  <si>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</si>
  <si>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</si>
  <si>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</si>
  <si>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</si>
  <si>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</si>
  <si>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</si>
  <si>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</si>
  <si>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</si>
  <si>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</si>
  <si>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</si>
  <si>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</si>
  <si>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</si>
  <si>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</si>
  <si>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</si>
  <si>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</si>
  <si>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</si>
  <si>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</si>
  <si>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</si>
  <si>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</si>
  <si>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</si>
  <si>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</si>
  <si>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</si>
  <si>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</si>
  <si>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</si>
  <si>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</si>
  <si>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</si>
  <si>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</si>
  <si>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</si>
  <si>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</si>
  <si>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</si>
  <si>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</si>
  <si>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</si>
  <si>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</si>
  <si>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</si>
  <si>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</si>
  <si>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</si>
  <si>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</si>
  <si>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</si>
  <si>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</si>
  <si>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</si>
  <si>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</si>
  <si>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</si>
  <si>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</si>
  <si>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</si>
  <si>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</si>
  <si>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</si>
  <si>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</si>
  <si>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</si>
  <si>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</si>
  <si>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</si>
  <si>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</si>
  <si>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</si>
  <si>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</si>
  <si>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</si>
  <si>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</si>
  <si>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</si>
  <si>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</si>
  <si>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</si>
  <si>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</si>
  <si>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</si>
  <si>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</si>
  <si>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</si>
  <si>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</si>
  <si>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</si>
  <si>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</si>
  <si>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</si>
  <si>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</si>
  <si>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</si>
  <si>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</si>
  <si>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</si>
  <si>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</si>
  <si>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</si>
  <si>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</si>
  <si>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</si>
  <si>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</si>
  <si>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</si>
  <si>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</si>
  <si>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</si>
  <si>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</si>
  <si>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</si>
  <si>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</si>
  <si>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</si>
  <si>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</si>
  <si>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</si>
  <si>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</si>
  <si>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</si>
  <si>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</si>
  <si>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</si>
  <si>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</si>
  <si>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</si>
  <si>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</si>
  <si>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</si>
  <si>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</si>
  <si>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</si>
  <si>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</si>
  <si>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</si>
  <si>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</si>
  <si>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</si>
  <si>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</si>
  <si>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</si>
  <si>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</si>
  <si>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</si>
  <si>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</si>
  <si>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</si>
  <si>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</si>
  <si>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</si>
  <si>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</si>
  <si>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</si>
  <si>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</si>
  <si>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</si>
  <si>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</si>
  <si>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</si>
  <si>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</si>
  <si>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</si>
  <si>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</si>
  <si>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</si>
  <si>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</si>
  <si>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</si>
  <si>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</si>
  <si>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</si>
  <si>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</si>
  <si>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</si>
  <si>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</si>
  <si>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</si>
  <si>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</si>
  <si>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</si>
  <si>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</si>
  <si>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</si>
  <si>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</si>
  <si>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</si>
  <si>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</si>
  <si>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</si>
  <si>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</si>
  <si>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</si>
  <si>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</si>
  <si>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</si>
  <si>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</si>
  <si>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</si>
  <si>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</si>
  <si>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</si>
  <si>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</si>
  <si>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</si>
  <si>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</si>
  <si>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</si>
  <si>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</si>
  <si>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</si>
  <si>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</si>
  <si>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</si>
  <si>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</si>
  <si>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</si>
  <si>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</si>
  <si>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</si>
  <si>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</si>
  <si>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</si>
  <si>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</si>
  <si>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</si>
  <si>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</si>
  <si>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</si>
  <si>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</si>
  <si>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</si>
  <si>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</si>
  <si>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</si>
  <si>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</si>
  <si>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</si>
  <si>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</si>
  <si>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</si>
  <si>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</si>
  <si>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</si>
  <si>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</si>
  <si>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</si>
  <si>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</si>
  <si>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</si>
  <si>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</si>
  <si>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</si>
  <si>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</si>
  <si>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</si>
  <si>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</si>
  <si>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</si>
  <si>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</si>
  <si>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</si>
  <si>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</si>
  <si>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</si>
  <si>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</si>
  <si>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</si>
  <si>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</si>
  <si>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</si>
  <si>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</si>
  <si>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</si>
  <si>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</si>
  <si>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</si>
  <si>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</si>
  <si>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</si>
  <si>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</si>
  <si>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</si>
  <si>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</si>
  <si>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</si>
  <si>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</si>
  <si>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</si>
  <si>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</si>
  <si>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</si>
  <si>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</si>
  <si>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</si>
  <si>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</si>
  <si>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</si>
  <si>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</si>
  <si>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</si>
  <si>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</si>
  <si>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</si>
  <si>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</si>
  <si>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</si>
  <si>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</si>
  <si>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</si>
  <si>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</si>
  <si>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</si>
  <si>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</si>
  <si>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</si>
  <si>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</si>
  <si>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</si>
  <si>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</si>
  <si>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</si>
  <si>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</si>
  <si>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</si>
  <si>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</si>
  <si>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</si>
  <si>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</si>
  <si>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</si>
  <si>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</si>
  <si>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</si>
  <si>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</si>
  <si>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</si>
  <si>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</si>
  <si>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</si>
  <si>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</si>
  <si>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</si>
  <si>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</si>
  <si>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</si>
  <si>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</si>
  <si>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</si>
  <si>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</si>
  <si>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</si>
  <si>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</si>
  <si>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</si>
  <si>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</si>
  <si>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</si>
  <si>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</si>
  <si>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</si>
  <si>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</si>
  <si>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</si>
  <si>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</si>
  <si>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</si>
  <si>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</si>
  <si>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</si>
  <si>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</si>
  <si>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</si>
  <si>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</si>
  <si>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</si>
  <si>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</si>
  <si>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</si>
  <si>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</si>
  <si>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</si>
  <si>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</si>
  <si>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</si>
  <si>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</si>
  <si>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</si>
  <si>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</si>
  <si>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</si>
  <si>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</si>
  <si>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</si>
  <si>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</si>
  <si>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</si>
  <si>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</si>
  <si>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</si>
  <si>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</si>
  <si>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</si>
  <si>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</si>
  <si>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</si>
  <si>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</si>
  <si>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</si>
  <si>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</si>
  <si>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</si>
  <si>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</si>
  <si>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</si>
  <si>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</si>
  <si>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</si>
  <si>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</si>
  <si>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</si>
  <si>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</si>
  <si>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</si>
  <si>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</si>
  <si>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</si>
  <si>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</si>
  <si>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</si>
  <si>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</si>
  <si>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</si>
  <si>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</si>
  <si>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</si>
  <si>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</si>
  <si>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</si>
  <si>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</si>
  <si>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</si>
  <si>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</si>
  <si>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</si>
  <si>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</si>
  <si>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</si>
  <si>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</si>
  <si>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</si>
  <si>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</si>
  <si>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</si>
  <si>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</si>
  <si>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</si>
  <si>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</si>
  <si>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</si>
  <si>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</si>
  <si>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</si>
  <si>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</si>
  <si>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</si>
  <si>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</si>
  <si>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</si>
  <si>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</si>
  <si>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</si>
  <si>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</si>
  <si>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</si>
  <si>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</si>
  <si>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</si>
  <si>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</si>
  <si>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</si>
  <si>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</si>
  <si>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</si>
  <si>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</si>
  <si>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</si>
  <si>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</si>
  <si>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</si>
  <si>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</si>
  <si>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</si>
  <si>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</si>
  <si>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</si>
  <si>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</si>
  <si>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</si>
  <si>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</si>
  <si>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</si>
  <si>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</si>
  <si>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</si>
  <si>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</si>
  <si>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</si>
  <si>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</si>
  <si>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</si>
  <si>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</si>
  <si>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</si>
  <si>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</si>
  <si>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</si>
  <si>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</si>
  <si>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</si>
  <si>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</si>
  <si>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</si>
  <si>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</si>
  <si>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</si>
  <si>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</si>
  <si>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</si>
  <si>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</si>
  <si>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</si>
  <si>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</si>
  <si>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</si>
  <si>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</si>
  <si>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</si>
  <si>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</si>
  <si>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</si>
  <si>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</si>
  <si>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</si>
  <si>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</si>
  <si>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</si>
  <si>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</si>
  <si>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</si>
  <si>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</si>
  <si>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</si>
  <si>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</si>
  <si>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</si>
  <si>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</si>
  <si>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</si>
  <si>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</si>
  <si>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</si>
  <si>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</si>
  <si>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</si>
  <si>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</si>
  <si>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</si>
  <si>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</si>
  <si>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</si>
  <si>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</si>
  <si>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</si>
  <si>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</si>
  <si>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</si>
  <si>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</si>
  <si>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</si>
  <si>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</si>
  <si>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</si>
  <si>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</si>
  <si>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</si>
  <si>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</si>
  <si>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</si>
  <si>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</si>
  <si>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</si>
  <si>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</si>
  <si>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</si>
  <si>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</si>
  <si>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</si>
  <si>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</si>
  <si>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</si>
  <si>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</si>
  <si>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</si>
  <si>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</si>
  <si>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</si>
  <si>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</si>
  <si>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</si>
  <si>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</si>
  <si>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</si>
  <si>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</si>
  <si>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</si>
  <si>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</si>
  <si>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</si>
  <si>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</si>
  <si>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</si>
  <si>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</si>
  <si>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</si>
  <si>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</si>
  <si>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</si>
  <si>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</si>
  <si>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</si>
  <si>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</si>
  <si>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</si>
  <si>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</si>
  <si>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</si>
  <si>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</si>
  <si>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</si>
  <si>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</si>
  <si>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</si>
  <si>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</si>
  <si>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</si>
  <si>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</si>
  <si>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</si>
  <si>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</si>
  <si>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</si>
  <si>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</si>
  <si>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</si>
  <si>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</si>
  <si>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</si>
  <si>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</si>
  <si>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</si>
  <si>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</si>
  <si>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</si>
  <si>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</si>
  <si>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</si>
  <si>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</si>
  <si>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</si>
  <si>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</si>
  <si>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</si>
  <si>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</si>
  <si>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</si>
  <si>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</si>
  <si>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</si>
  <si>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</si>
  <si>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</si>
  <si>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</si>
  <si>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</si>
  <si>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</si>
  <si>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</si>
  <si>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</si>
  <si>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</si>
  <si>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</si>
  <si>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</si>
  <si>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</si>
  <si>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</si>
  <si>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</si>
  <si>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</si>
  <si>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</si>
  <si>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</si>
  <si>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</si>
  <si>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</si>
  <si>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</si>
  <si>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</si>
  <si>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</si>
  <si>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</si>
  <si>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</si>
  <si>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</si>
  <si>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</si>
  <si>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</si>
  <si>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</si>
  <si>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</si>
  <si>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</si>
  <si>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</si>
  <si>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</si>
  <si>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</si>
  <si>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</si>
  <si>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</si>
  <si>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</si>
  <si>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</si>
  <si>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</si>
  <si>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</si>
  <si>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</si>
  <si>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</si>
  <si>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</si>
  <si>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</si>
  <si>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</si>
  <si>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</si>
  <si>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</si>
  <si>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</si>
  <si>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</si>
  <si>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</si>
  <si>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</si>
  <si>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</si>
  <si>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</si>
  <si>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</si>
  <si>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</si>
  <si>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</si>
  <si>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</si>
  <si>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</si>
  <si>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</si>
  <si>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</si>
  <si>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</si>
  <si>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</si>
  <si>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</si>
  <si>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</si>
  <si>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</si>
  <si>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</si>
  <si>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</si>
  <si>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</si>
  <si>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</si>
  <si>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</si>
  <si>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</si>
  <si>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</si>
  <si>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</si>
  <si>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</si>
  <si>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</si>
  <si>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</si>
  <si>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</si>
  <si>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</si>
  <si>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</si>
  <si>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</si>
  <si>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</si>
  <si>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</si>
  <si>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</si>
  <si>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</si>
  <si>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</si>
  <si>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</si>
  <si>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</si>
  <si>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</si>
  <si>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</si>
  <si>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</si>
  <si>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</si>
  <si>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</si>
  <si>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</si>
  <si>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</si>
  <si>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</si>
  <si>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</si>
  <si>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</si>
  <si>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</si>
  <si>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</si>
  <si>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</si>
  <si>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</si>
  <si>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</si>
  <si>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</si>
  <si>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</si>
  <si>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</si>
  <si>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</si>
  <si>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</si>
  <si>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</si>
  <si>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</si>
  <si>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</si>
  <si>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</si>
  <si>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</si>
  <si>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</si>
  <si>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</si>
  <si>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</si>
  <si>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</si>
  <si>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</si>
  <si>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</si>
  <si>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</si>
  <si>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</si>
  <si>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</si>
  <si>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</si>
  <si>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</si>
  <si>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</si>
  <si>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</si>
  <si>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</si>
  <si>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</si>
  <si>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</si>
  <si>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</si>
  <si>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</si>
  <si>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</si>
  <si>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</si>
  <si>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</si>
  <si>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</si>
  <si>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</si>
  <si>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</si>
  <si>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</si>
  <si>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</si>
  <si>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</si>
  <si>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</si>
  <si>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</si>
  <si>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</si>
  <si>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</si>
  <si>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</si>
  <si>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</si>
  <si>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</si>
  <si>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</si>
  <si>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</si>
  <si>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</si>
  <si>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</si>
  <si>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</si>
  <si>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</si>
  <si>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</si>
  <si>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</si>
  <si>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</si>
  <si>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</si>
  <si>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</si>
  <si>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</si>
  <si>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</si>
  <si>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</si>
  <si>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</si>
  <si>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</si>
  <si>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</si>
  <si>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</si>
  <si>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</si>
  <si>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</si>
  <si>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</si>
  <si>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</si>
  <si>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</si>
  <si>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</si>
  <si>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</si>
  <si>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</si>
  <si>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</si>
  <si>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</si>
  <si>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</si>
  <si>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</si>
  <si>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</si>
  <si>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</si>
  <si>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</si>
  <si>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</si>
  <si>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</si>
  <si>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</si>
  <si>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</si>
  <si>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</si>
  <si>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</si>
  <si>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</si>
  <si>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</si>
  <si>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</si>
  <si>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</si>
  <si>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</si>
  <si>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</si>
  <si>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</si>
  <si>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</si>
  <si>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</si>
  <si>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</si>
  <si>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</si>
  <si>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</si>
  <si>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</si>
  <si>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</si>
  <si>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</si>
  <si>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</si>
  <si>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</si>
  <si>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</si>
  <si>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</si>
  <si>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</si>
  <si>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</si>
  <si>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</si>
  <si>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</si>
  <si>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</si>
  <si>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</si>
  <si>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</si>
  <si>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</si>
  <si>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</si>
  <si>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</si>
  <si>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</si>
  <si>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</si>
  <si>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</si>
  <si>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</si>
  <si>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</si>
  <si>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</si>
  <si>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</si>
  <si>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</si>
  <si>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</si>
  <si>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</si>
  <si>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</si>
  <si>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</si>
  <si>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</si>
  <si>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</si>
  <si>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</si>
  <si>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</si>
  <si>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</si>
  <si>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</si>
  <si>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</si>
  <si>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</si>
  <si>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</si>
  <si>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</si>
  <si>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</si>
  <si>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</si>
  <si>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</si>
  <si>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</si>
  <si>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</si>
  <si>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</si>
  <si>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</si>
  <si>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</si>
  <si>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</si>
  <si>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</si>
  <si>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</si>
  <si>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</si>
  <si>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</si>
  <si>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</si>
  <si>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</si>
  <si>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</si>
  <si>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</si>
  <si>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</si>
  <si>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</si>
  <si>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</si>
  <si>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</si>
  <si>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</si>
  <si>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</si>
  <si>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</si>
  <si>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</si>
  <si>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</si>
  <si>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</si>
  <si>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</si>
  <si>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</si>
  <si>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</si>
  <si>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</si>
  <si>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</si>
  <si>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</si>
  <si>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</si>
  <si>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</si>
  <si>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</si>
  <si>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</si>
  <si>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</si>
  <si>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</si>
  <si>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</si>
  <si>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</si>
  <si>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</si>
  <si>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</si>
  <si>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</si>
  <si>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</si>
  <si>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</si>
  <si>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</si>
  <si>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</si>
  <si>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</si>
  <si>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</si>
  <si>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</si>
  <si>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</si>
  <si>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</si>
  <si>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</si>
  <si>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</si>
  <si>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</si>
  <si>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</si>
  <si>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</si>
  <si>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</si>
  <si>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</si>
  <si>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</si>
  <si>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</si>
  <si>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</si>
  <si>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</si>
  <si>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</si>
  <si>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</si>
  <si>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</si>
  <si>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</si>
  <si>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</si>
  <si>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</si>
  <si>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</si>
  <si>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</si>
  <si>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</si>
  <si>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</si>
  <si>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</si>
  <si>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</si>
  <si>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</si>
  <si>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</si>
  <si>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</si>
  <si>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</si>
  <si>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</si>
  <si>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</si>
  <si>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</si>
  <si>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</si>
  <si>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</si>
  <si>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</si>
  <si>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</si>
  <si>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</si>
  <si>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</si>
  <si>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</si>
  <si>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</si>
  <si>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</si>
  <si>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</si>
  <si>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</si>
  <si>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</si>
  <si>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</si>
  <si>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</si>
  <si>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</si>
  <si>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</si>
  <si>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</si>
  <si>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</si>
  <si>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</si>
  <si>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</si>
  <si>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</si>
  <si>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</si>
  <si>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</si>
  <si>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</si>
  <si>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</si>
  <si>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</si>
  <si>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</si>
  <si>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</si>
  <si>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</si>
  <si>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</si>
  <si>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</si>
  <si>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</si>
  <si>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</si>
  <si>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</si>
  <si>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</si>
  <si>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</si>
  <si>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</si>
  <si>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</si>
  <si>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</si>
  <si>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</si>
  <si>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</si>
  <si>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</si>
  <si>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</si>
  <si>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</si>
  <si>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</si>
  <si>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</si>
  <si>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</si>
  <si>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</si>
  <si>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</si>
  <si>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</si>
  <si>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</si>
  <si>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</si>
  <si>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</si>
  <si>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</si>
  <si>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</si>
  <si>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</si>
  <si>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</si>
  <si>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</si>
  <si>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</si>
  <si>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</si>
  <si>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</si>
  <si>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</si>
  <si>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</si>
  <si>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</si>
  <si>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</si>
  <si>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</si>
  <si>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</si>
  <si>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</si>
  <si>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</si>
  <si>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</si>
  <si>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</si>
  <si>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</si>
  <si>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</si>
  <si>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</si>
  <si>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</si>
  <si>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</si>
  <si>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</si>
  <si>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</si>
  <si>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</si>
  <si>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</si>
  <si>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</si>
  <si>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</si>
  <si>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</si>
  <si>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</si>
  <si>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</si>
  <si>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</si>
  <si>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</si>
  <si>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</si>
  <si>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</si>
  <si>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</si>
  <si>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</si>
  <si>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</si>
  <si>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</si>
  <si>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</si>
  <si>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</si>
  <si>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</si>
  <si>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</si>
  <si>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</si>
  <si>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</si>
  <si>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</si>
  <si>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</si>
  <si>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</si>
  <si>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</si>
  <si>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</si>
  <si>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</si>
  <si>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</si>
  <si>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</si>
  <si>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</si>
  <si>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</si>
  <si>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</si>
  <si>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</si>
  <si>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</si>
  <si>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</si>
  <si>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</si>
  <si>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</si>
  <si>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</si>
  <si>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</si>
  <si>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</si>
  <si>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</si>
  <si>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</si>
  <si>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</si>
  <si>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</si>
  <si>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</si>
  <si>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</si>
  <si>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</si>
  <si>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</si>
  <si>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</si>
  <si>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</si>
  <si>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</si>
  <si>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</si>
  <si>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</si>
  <si>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</si>
  <si>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</si>
  <si>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</si>
  <si>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</si>
  <si>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</si>
  <si>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</si>
  <si>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</si>
  <si>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</si>
  <si>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</si>
  <si>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</si>
  <si>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</si>
  <si>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</si>
  <si>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</si>
  <si>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</si>
  <si>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</si>
  <si>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</si>
  <si>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</si>
  <si>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</si>
  <si>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</si>
  <si>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</si>
  <si>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</si>
  <si>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</si>
  <si>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</si>
  <si>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</si>
  <si>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</si>
  <si>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</si>
  <si>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</si>
  <si>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</si>
  <si>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</si>
  <si>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</si>
  <si>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</si>
  <si>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</si>
  <si>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</si>
  <si>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</si>
  <si>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</si>
  <si>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</si>
  <si>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</si>
  <si>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</si>
  <si>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</si>
  <si>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</si>
  <si>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</si>
  <si>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</si>
  <si>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</si>
  <si>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</si>
  <si>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</si>
  <si>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</si>
  <si>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</si>
  <si>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</si>
  <si>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</si>
  <si>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</si>
  <si>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</si>
  <si>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</si>
  <si>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</si>
  <si>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</si>
  <si>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</si>
  <si>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</si>
  <si>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</si>
  <si>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</si>
  <si>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</si>
  <si>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</si>
  <si>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</si>
  <si>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</si>
  <si>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</si>
  <si>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</si>
  <si>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</si>
  <si>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</si>
  <si>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</si>
  <si>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</si>
  <si>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</si>
  <si>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</si>
  <si>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</si>
  <si>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</si>
  <si>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</si>
  <si>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</si>
  <si>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</si>
  <si>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</si>
  <si>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</si>
  <si>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</si>
  <si>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</si>
  <si>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</si>
  <si>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</si>
  <si>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</si>
  <si>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</si>
  <si>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</si>
  <si>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</si>
  <si>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</si>
  <si>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</si>
  <si>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</si>
  <si>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</si>
  <si>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</si>
  <si>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</si>
  <si>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</si>
  <si>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</si>
  <si>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</si>
  <si>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</si>
  <si>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</si>
  <si>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</si>
  <si>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</si>
  <si>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</si>
  <si>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</si>
  <si>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</si>
  <si>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</si>
  <si>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</si>
  <si>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</si>
  <si>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</si>
  <si>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</si>
  <si>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</si>
  <si>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</si>
  <si>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</si>
  <si>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</si>
  <si>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</si>
  <si>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</si>
  <si>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</si>
  <si>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</si>
  <si>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</si>
  <si>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</si>
  <si>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</si>
  <si>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</si>
  <si>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</si>
  <si>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</si>
  <si>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</si>
  <si>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</si>
  <si>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</si>
  <si>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</si>
  <si>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</si>
  <si>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</si>
  <si>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</si>
  <si>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</si>
  <si>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</si>
  <si>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</si>
  <si>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</si>
  <si>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</si>
  <si>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</si>
  <si>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</si>
  <si>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</si>
  <si>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</si>
  <si>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</si>
  <si>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</si>
  <si>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</si>
  <si>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</si>
  <si>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</si>
  <si>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</si>
  <si>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</si>
  <si>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</si>
  <si>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</si>
  <si>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</si>
  <si>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</si>
  <si>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</si>
  <si>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</si>
  <si>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</si>
  <si>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</si>
  <si>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</si>
  <si>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</si>
  <si>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</si>
  <si>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</si>
  <si>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</si>
  <si>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</si>
  <si>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</si>
  <si>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</si>
  <si>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</si>
  <si>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</si>
  <si>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</si>
  <si>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</si>
  <si>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</si>
  <si>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</si>
  <si>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</si>
  <si>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</si>
  <si>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</si>
  <si>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</si>
  <si>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</si>
  <si>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</si>
  <si>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</si>
  <si>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</si>
  <si>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</si>
  <si>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</si>
  <si>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</si>
  <si>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</si>
  <si>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</si>
  <si>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</si>
  <si>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</si>
  <si>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</si>
  <si>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</si>
  <si>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</si>
  <si>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</si>
  <si>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</si>
  <si>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</si>
  <si>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</si>
  <si>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</si>
  <si>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</si>
  <si>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</si>
  <si>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</si>
  <si>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</si>
  <si>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</si>
  <si>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</si>
  <si>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</si>
  <si>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</si>
  <si>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</si>
  <si>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</si>
  <si>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</si>
  <si>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</si>
  <si>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</si>
  <si>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</si>
  <si>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</si>
  <si>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</si>
  <si>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</si>
  <si>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</si>
  <si>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</si>
  <si>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</si>
  <si>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</si>
  <si>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</si>
  <si>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</si>
  <si>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</si>
  <si>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</si>
  <si>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</si>
  <si>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</si>
  <si>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</si>
  <si>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</si>
  <si>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</si>
  <si>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</si>
  <si>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</si>
  <si>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</si>
  <si>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</si>
  <si>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</si>
  <si>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</si>
  <si>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</si>
  <si>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</si>
  <si>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</si>
  <si>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</si>
  <si>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</si>
  <si>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</si>
  <si>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</si>
  <si>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</si>
  <si>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</si>
  <si>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</si>
  <si>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</si>
  <si>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</si>
  <si>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</si>
  <si>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</si>
  <si>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</si>
  <si>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</si>
  <si>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</si>
  <si>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</si>
  <si>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</si>
  <si>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</si>
  <si>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</si>
  <si>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</si>
  <si>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</si>
  <si>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</si>
  <si>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</si>
  <si>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</si>
  <si>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</si>
  <si>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</si>
  <si>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</si>
  <si>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</si>
  <si>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</si>
  <si>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</si>
  <si>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</si>
  <si>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</si>
  <si>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</si>
  <si>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</si>
  <si>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</si>
  <si>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</si>
  <si>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</si>
  <si>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</si>
  <si>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</si>
  <si>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</si>
  <si>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</si>
  <si>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</si>
  <si>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</si>
  <si>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</si>
  <si>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</si>
  <si>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</si>
  <si>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</si>
  <si>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</si>
  <si>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</si>
  <si>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</si>
  <si>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</si>
  <si>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</si>
  <si>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</si>
  <si>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</si>
  <si>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</si>
  <si>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</si>
  <si>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</si>
  <si>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</si>
  <si>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</si>
  <si>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</si>
  <si>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</si>
  <si>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</si>
  <si>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</si>
  <si>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</si>
  <si>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</si>
  <si>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</si>
  <si>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</si>
  <si>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</si>
  <si>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</si>
  <si>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</si>
  <si>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</si>
  <si>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</si>
  <si>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</si>
  <si>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</si>
  <si>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</si>
  <si>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</si>
  <si>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</si>
  <si>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</si>
  <si>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</si>
  <si>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</si>
  <si>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</si>
  <si>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</si>
  <si>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</si>
  <si>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</si>
  <si>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</si>
  <si>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</si>
  <si>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</si>
  <si>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</si>
  <si>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</si>
  <si>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</si>
  <si>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</si>
  <si>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</si>
  <si>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</si>
  <si>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</si>
  <si>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</si>
  <si>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</si>
  <si>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</si>
  <si>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</si>
  <si>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</si>
  <si>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</si>
  <si>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</si>
  <si>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</si>
  <si>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</si>
  <si>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</si>
  <si>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</si>
  <si>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</si>
  <si>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</si>
  <si>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</si>
  <si>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</si>
  <si>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</si>
  <si>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</si>
  <si>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</si>
  <si>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</si>
  <si>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</si>
  <si>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</si>
  <si>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</si>
  <si>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</si>
  <si>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</si>
  <si>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</si>
  <si>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</si>
  <si>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</si>
  <si>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</si>
  <si>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</si>
  <si>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</si>
  <si>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</si>
  <si>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</si>
  <si>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</si>
  <si>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</si>
  <si>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</si>
  <si>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</si>
  <si>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</si>
  <si>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</si>
  <si>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</si>
  <si>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</si>
  <si>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</si>
  <si>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</si>
  <si>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</si>
  <si>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</si>
  <si>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</si>
  <si>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</si>
  <si>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</si>
  <si>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</si>
  <si>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</si>
  <si>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</si>
  <si>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</si>
  <si>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</si>
  <si>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</si>
  <si>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</si>
  <si>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</si>
  <si>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</si>
  <si>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</si>
  <si>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</si>
  <si>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</si>
  <si>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</si>
  <si>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</si>
  <si>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</si>
  <si>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</si>
  <si>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</si>
  <si>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</si>
  <si>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</si>
  <si>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</si>
  <si>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</si>
  <si>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</si>
  <si>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</si>
  <si>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</si>
  <si>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</si>
  <si>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</si>
  <si>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</si>
  <si>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</si>
  <si>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</si>
  <si>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</si>
  <si>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</si>
  <si>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</si>
  <si>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</si>
  <si>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</si>
  <si>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</si>
  <si>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</si>
  <si>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</si>
  <si>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</si>
  <si>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</si>
  <si>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</si>
  <si>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</si>
  <si>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</si>
  <si>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</si>
  <si>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</si>
  <si>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</si>
  <si>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</si>
  <si>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</si>
  <si>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</si>
  <si>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</si>
  <si>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</si>
  <si>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</si>
  <si>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</si>
  <si>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</si>
  <si>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</si>
  <si>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</si>
  <si>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</si>
  <si>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</si>
  <si>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</si>
  <si>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</si>
  <si>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</si>
  <si>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</si>
  <si>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</si>
  <si>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</si>
  <si>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</si>
  <si>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</si>
  <si>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</si>
  <si>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</si>
  <si>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</si>
  <si>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</si>
  <si>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</si>
  <si>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</si>
  <si>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</si>
  <si>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</si>
  <si>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</si>
  <si>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</si>
  <si>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</si>
  <si>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</si>
  <si>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</si>
  <si>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</si>
  <si>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</si>
  <si>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</si>
  <si>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</si>
  <si>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</si>
  <si>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</si>
  <si>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</si>
  <si>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</si>
  <si>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</si>
  <si>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</si>
  <si>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</si>
  <si>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</si>
  <si>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</si>
  <si>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</si>
  <si>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</si>
  <si>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</si>
  <si>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</si>
  <si>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</si>
  <si>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</si>
  <si>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</si>
  <si>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</si>
  <si>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</si>
  <si>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</si>
  <si>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</si>
  <si>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</si>
  <si>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</si>
  <si>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</si>
  <si>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</si>
  <si>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</si>
  <si>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</si>
  <si>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</si>
  <si>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</si>
  <si>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</si>
  <si>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</si>
  <si>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</si>
  <si>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</si>
  <si>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</si>
  <si>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</si>
  <si>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</si>
  <si>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</si>
  <si>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</si>
  <si>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</si>
  <si>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</si>
  <si>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</si>
  <si>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</si>
  <si>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</si>
  <si>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</si>
  <si>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</si>
  <si>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</si>
  <si>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</si>
  <si>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</si>
  <si>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</si>
  <si>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</si>
  <si>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</si>
  <si>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</si>
  <si>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</si>
  <si>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</si>
  <si>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</si>
  <si>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</si>
  <si>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</si>
  <si>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</si>
  <si>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</si>
  <si>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</si>
  <si>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</si>
  <si>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</si>
  <si>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</si>
  <si>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</si>
  <si>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</si>
  <si>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</si>
  <si>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</si>
  <si>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</si>
  <si>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</si>
  <si>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</si>
  <si>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</si>
  <si>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</si>
  <si>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</si>
  <si>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</si>
  <si>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</si>
  <si>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</si>
  <si>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</si>
  <si>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</si>
  <si>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</si>
  <si>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</si>
  <si>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</si>
  <si>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</si>
  <si>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</si>
  <si>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</si>
  <si>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</si>
  <si>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</si>
  <si>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</si>
  <si>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</si>
  <si>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</si>
  <si>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</si>
  <si>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</si>
  <si>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</si>
  <si>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</si>
  <si>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</si>
  <si>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</si>
  <si>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</si>
  <si>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</si>
  <si>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</si>
  <si>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</si>
  <si>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</si>
  <si>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</si>
  <si>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</si>
  <si>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</si>
  <si>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</si>
  <si>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</si>
  <si>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</si>
  <si>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</si>
  <si>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</si>
  <si>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</si>
  <si>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</si>
  <si>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</si>
  <si>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</si>
  <si>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</si>
  <si>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</si>
  <si>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</si>
  <si>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</si>
  <si>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</si>
  <si>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</si>
  <si>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</si>
  <si>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</si>
  <si>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</si>
  <si>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</si>
  <si>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</si>
  <si>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</si>
  <si>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</si>
  <si>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</si>
  <si>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</si>
  <si>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</si>
  <si>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</si>
  <si>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</si>
  <si>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</si>
  <si>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</si>
  <si>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</si>
  <si>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</si>
  <si>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</si>
  <si>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</si>
  <si>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</si>
  <si>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</si>
  <si>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</si>
  <si>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</si>
  <si>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</si>
  <si>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</si>
  <si>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</si>
  <si>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</si>
  <si>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</si>
  <si>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</si>
  <si>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</si>
  <si>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</si>
  <si>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</si>
  <si>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</si>
  <si>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</si>
  <si>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</si>
  <si>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</si>
  <si>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</si>
  <si>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</si>
  <si>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</si>
  <si>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</si>
  <si>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</si>
  <si>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</si>
  <si>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</si>
  <si>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</si>
  <si>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</si>
  <si>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</si>
  <si>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</si>
  <si>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</si>
  <si>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</si>
  <si>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</si>
  <si>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</si>
  <si>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</si>
  <si>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</si>
  <si>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</si>
  <si>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</si>
  <si>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</si>
  <si>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</si>
  <si>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</si>
  <si>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</si>
  <si>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</si>
  <si>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</si>
  <si>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</si>
  <si>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</si>
  <si>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</si>
  <si>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</si>
  <si>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</si>
  <si>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</si>
  <si>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</si>
  <si>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</si>
  <si>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</si>
  <si>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</si>
  <si>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</si>
  <si>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</si>
  <si>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</si>
  <si>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</si>
  <si>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</si>
  <si>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</si>
  <si>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</si>
  <si>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</si>
  <si>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</si>
  <si>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</si>
  <si>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</si>
  <si>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</si>
  <si>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</si>
  <si>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</si>
  <si>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</si>
  <si>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</si>
  <si>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</si>
  <si>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</si>
  <si>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</si>
  <si>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</si>
  <si>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</si>
  <si>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</si>
  <si>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</si>
  <si>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</si>
  <si>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</si>
  <si>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</si>
  <si>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</si>
  <si>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</si>
  <si>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</si>
  <si>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</si>
  <si>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</si>
  <si>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</si>
  <si>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</si>
  <si>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</si>
  <si>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</si>
  <si>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</si>
  <si>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</si>
  <si>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</si>
  <si>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</si>
  <si>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</si>
  <si>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</si>
  <si>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</si>
  <si>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</si>
  <si>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</si>
  <si>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</si>
  <si>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</si>
  <si>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</si>
  <si>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</si>
  <si>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</si>
  <si>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</si>
  <si>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</si>
  <si>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</si>
  <si>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</si>
  <si>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</si>
  <si>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</si>
  <si>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</si>
  <si>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</si>
  <si>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</si>
  <si>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</si>
  <si>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</si>
  <si>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</si>
  <si>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</si>
  <si>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</si>
  <si>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</si>
  <si>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</si>
  <si>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</si>
  <si>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</si>
  <si>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</si>
  <si>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</si>
  <si>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</si>
  <si>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</si>
  <si>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</si>
  <si>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</si>
  <si>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</si>
  <si>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</si>
  <si>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</si>
  <si>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</si>
  <si>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</si>
  <si>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</si>
  <si>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</si>
  <si>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</si>
  <si>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</si>
  <si>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</si>
  <si>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</si>
  <si>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</si>
  <si>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</si>
  <si>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</si>
  <si>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</si>
  <si>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</si>
  <si>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</si>
  <si>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</si>
  <si>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</si>
  <si>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</si>
  <si>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</si>
  <si>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</si>
  <si>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</si>
  <si>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</si>
  <si>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</si>
  <si>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</si>
  <si>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</si>
  <si>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</si>
  <si>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</si>
  <si>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</si>
  <si>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</si>
  <si>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</si>
  <si>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</si>
  <si>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</si>
  <si>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</si>
  <si>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</si>
  <si>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</si>
  <si>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</si>
  <si>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</si>
  <si>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</si>
  <si>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</si>
  <si>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</si>
  <si>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</si>
  <si>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</si>
  <si>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</si>
  <si>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</si>
  <si>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</si>
  <si>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</si>
  <si>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</si>
  <si>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</si>
  <si>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</si>
  <si>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</si>
  <si>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</si>
  <si>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</si>
  <si>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</si>
  <si>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</si>
  <si>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</si>
  <si>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</si>
  <si>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</si>
  <si>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</si>
  <si>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</si>
  <si>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</si>
  <si>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</si>
  <si>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</si>
  <si>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</si>
  <si>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</si>
  <si>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</si>
  <si>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</si>
  <si>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</si>
  <si>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</si>
  <si>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</si>
  <si>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</si>
  <si>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</si>
  <si>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</si>
  <si>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</si>
  <si>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</si>
  <si>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</si>
  <si>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</si>
  <si>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</si>
  <si>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</si>
  <si>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</si>
  <si>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</si>
  <si>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</si>
  <si>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</si>
  <si>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</si>
  <si>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</si>
  <si>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</si>
  <si>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</si>
  <si>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</si>
  <si>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</si>
  <si>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</si>
  <si>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</si>
  <si>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</si>
  <si>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</si>
  <si>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</si>
  <si>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</si>
  <si>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</si>
  <si>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</si>
  <si>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</si>
  <si>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</si>
  <si>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</si>
  <si>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</si>
  <si>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</si>
  <si>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</si>
  <si>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</si>
  <si>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</si>
  <si>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</si>
  <si>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</si>
  <si>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</si>
  <si>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</si>
  <si>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</si>
  <si>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</si>
  <si>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</si>
  <si>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</si>
  <si>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</si>
  <si>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</si>
  <si>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</si>
  <si>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</si>
  <si>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</si>
  <si>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</si>
  <si>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</si>
  <si>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</si>
  <si>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</si>
  <si>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</si>
  <si>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</si>
  <si>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</si>
  <si>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</si>
  <si>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</si>
  <si>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</si>
  <si>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</si>
  <si>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</si>
  <si>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</si>
  <si>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</si>
  <si>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</si>
  <si>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</si>
  <si>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</si>
  <si>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</si>
  <si>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</si>
  <si>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</si>
  <si>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</si>
  <si>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</si>
  <si>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</si>
  <si>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</si>
  <si>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</si>
  <si>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</si>
  <si>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</si>
  <si>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</si>
  <si>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</si>
  <si>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</si>
  <si>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</si>
  <si>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</si>
  <si>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</si>
  <si>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</si>
  <si>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</si>
  <si>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</si>
  <si>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</si>
  <si>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</si>
  <si>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</si>
  <si>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</si>
  <si>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</si>
  <si>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</si>
  <si>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</si>
  <si>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</si>
  <si>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</si>
  <si>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</si>
  <si>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</si>
  <si>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</si>
  <si>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</si>
  <si>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</si>
  <si>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</si>
  <si>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</si>
  <si>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</si>
  <si>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</si>
  <si>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</si>
  <si>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</si>
  <si>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</si>
  <si>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</si>
  <si>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</si>
  <si>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</si>
  <si>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</si>
  <si>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</si>
  <si>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</si>
  <si>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</si>
  <si>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</si>
  <si>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</si>
  <si>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</si>
  <si>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</si>
  <si>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</si>
  <si>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</si>
  <si>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</si>
  <si>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</si>
  <si>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</si>
  <si>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</si>
  <si>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</si>
  <si>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</si>
  <si>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</si>
  <si>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</si>
  <si>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</si>
  <si>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</si>
  <si>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</si>
  <si>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</si>
  <si>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</si>
  <si>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</si>
  <si>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</si>
  <si>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</si>
  <si>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</si>
  <si>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</si>
  <si>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</si>
  <si>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</si>
  <si>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</si>
  <si>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</si>
  <si>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</si>
  <si>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</si>
  <si>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</si>
  <si>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</si>
  <si>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</si>
  <si>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</si>
  <si>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</si>
  <si>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</si>
  <si>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</si>
  <si>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</si>
  <si>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</si>
  <si>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</si>
  <si>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</si>
  <si>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</si>
  <si>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</si>
  <si>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</si>
  <si>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</si>
  <si>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</si>
  <si>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</si>
  <si>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</si>
  <si>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</si>
  <si>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</si>
  <si>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</si>
  <si>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</si>
  <si>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</si>
  <si>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</si>
  <si>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</si>
  <si>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</si>
  <si>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</si>
  <si>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</si>
  <si>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</si>
  <si>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</si>
  <si>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</si>
  <si>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</si>
  <si>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</si>
  <si>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</si>
  <si>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</si>
  <si>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</si>
  <si>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</si>
  <si>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</si>
  <si>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</si>
  <si>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</si>
  <si>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</si>
  <si>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</si>
  <si>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</si>
  <si>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</si>
  <si>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</si>
  <si>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</si>
  <si>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</si>
  <si>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</si>
  <si>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</si>
  <si>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</si>
  <si>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</si>
  <si>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</si>
  <si>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</si>
  <si>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</si>
  <si>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</si>
  <si>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</si>
  <si>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</si>
  <si>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</si>
  <si>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</si>
  <si>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</si>
  <si>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</si>
  <si>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</si>
  <si>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</si>
  <si>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</si>
  <si>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</si>
  <si>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</si>
  <si>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</si>
  <si>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</si>
  <si>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</si>
  <si>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</si>
  <si>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</si>
  <si>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</si>
  <si>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</si>
  <si>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</si>
  <si>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</si>
  <si>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</si>
  <si>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</si>
  <si>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</si>
  <si>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</si>
  <si>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</si>
  <si>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</si>
  <si>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</si>
  <si>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</si>
  <si>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</si>
  <si>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</si>
  <si>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</si>
  <si>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</si>
  <si>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</si>
  <si>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</si>
  <si>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</si>
  <si>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</si>
  <si>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</si>
  <si>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</si>
  <si>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</si>
  <si>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</si>
  <si>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</si>
  <si>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</si>
  <si>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</si>
  <si>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</si>
  <si>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</si>
  <si>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</si>
  <si>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</si>
  <si>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</si>
  <si>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</si>
  <si>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</si>
  <si>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</si>
  <si>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</si>
  <si>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</si>
  <si>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</si>
  <si>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</si>
  <si>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</si>
  <si>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</si>
  <si>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</si>
  <si>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</si>
  <si>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</si>
  <si>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</si>
  <si>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</si>
  <si>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</si>
  <si>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</si>
  <si>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</si>
  <si>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</si>
  <si>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</si>
  <si>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</si>
  <si>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</si>
  <si>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</si>
  <si>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</si>
  <si>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</si>
  <si>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</si>
  <si>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</si>
  <si>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</si>
  <si>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</si>
  <si>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</si>
  <si>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</si>
  <si>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</si>
  <si>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</si>
  <si>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</si>
  <si>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</si>
  <si>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</si>
  <si>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</si>
  <si>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</si>
  <si>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</si>
  <si>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</si>
  <si>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</si>
  <si>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</si>
  <si>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</si>
  <si>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</si>
  <si>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</si>
  <si>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</si>
  <si>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</si>
  <si>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</si>
  <si>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</si>
  <si>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</si>
  <si>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</si>
  <si>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</si>
  <si>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</si>
  <si>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</si>
  <si>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</si>
  <si>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</si>
  <si>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</si>
  <si>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</si>
  <si>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</si>
  <si>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</si>
  <si>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</si>
  <si>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</si>
  <si>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</si>
  <si>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</si>
  <si>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</si>
  <si>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</si>
  <si>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</si>
  <si>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</si>
  <si>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</si>
  <si>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</si>
  <si>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</si>
  <si>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</si>
  <si>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</si>
  <si>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</si>
  <si>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</si>
  <si>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</si>
  <si>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</si>
  <si>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</si>
  <si>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</si>
  <si>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</si>
  <si>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</si>
  <si>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</si>
  <si>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</si>
  <si>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</si>
  <si>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</si>
  <si>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</si>
  <si>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</si>
  <si>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</si>
  <si>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</si>
  <si>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</si>
  <si>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</si>
  <si>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</si>
  <si>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</si>
  <si>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</si>
  <si>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</si>
  <si>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</si>
  <si>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</si>
  <si>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</si>
  <si>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</si>
  <si>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</si>
  <si>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</si>
  <si>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</si>
  <si>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</si>
  <si>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</si>
  <si>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</si>
  <si>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</si>
  <si>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</si>
  <si>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</si>
  <si>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</si>
  <si>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</si>
  <si>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</si>
  <si>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</si>
  <si>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</si>
  <si>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</si>
  <si>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</si>
  <si>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</si>
  <si>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</si>
  <si>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</si>
  <si>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</si>
  <si>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</si>
  <si>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</si>
  <si>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</si>
  <si>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</si>
  <si>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</si>
  <si>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</si>
  <si>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</si>
  <si>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</si>
  <si>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</si>
  <si>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</si>
  <si>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</si>
  <si>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</si>
  <si>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</si>
  <si>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</si>
  <si>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</si>
  <si>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</si>
  <si>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</si>
  <si>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</si>
  <si>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</si>
  <si>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</si>
  <si>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</si>
  <si>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</si>
  <si>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</si>
  <si>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</si>
  <si>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</si>
  <si>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</si>
  <si>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</si>
  <si>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</si>
  <si>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</si>
  <si>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</si>
  <si>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</si>
  <si>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</si>
  <si>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</si>
  <si>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</si>
  <si>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</si>
  <si>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</si>
  <si>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</si>
  <si>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</si>
  <si>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</si>
  <si>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</si>
  <si>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</si>
  <si>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</si>
  <si>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</si>
  <si>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</si>
  <si>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</si>
  <si>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</si>
  <si>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</si>
  <si>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</si>
  <si>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</si>
  <si>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</si>
  <si>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</si>
  <si>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</si>
  <si>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</si>
  <si>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</si>
  <si>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</si>
  <si>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</si>
  <si>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</si>
  <si>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</si>
  <si>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</si>
  <si>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</si>
  <si>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</si>
  <si>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</si>
  <si>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</si>
  <si>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</si>
  <si>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</si>
  <si>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</si>
  <si>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</si>
  <si>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</si>
  <si>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</si>
  <si>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</si>
  <si>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</si>
  <si>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</si>
  <si>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</si>
  <si>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</si>
  <si>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</si>
  <si>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</si>
  <si>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</si>
  <si>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</si>
  <si>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</si>
  <si>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</si>
  <si>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</si>
  <si>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</si>
  <si>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</si>
  <si>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</si>
  <si>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</si>
  <si>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</si>
  <si>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</si>
  <si>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</si>
  <si>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</si>
  <si>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</si>
  <si>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</si>
  <si>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</si>
  <si>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</si>
  <si>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</si>
  <si>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</si>
  <si>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</si>
  <si>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</si>
  <si>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</si>
  <si>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</si>
  <si>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</si>
  <si>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</si>
  <si>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</si>
  <si>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</si>
  <si>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</si>
  <si>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</si>
  <si>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</si>
  <si>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</si>
  <si>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</si>
  <si>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</si>
  <si>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</si>
  <si>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</si>
  <si>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</si>
  <si>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</si>
  <si>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</si>
  <si>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</si>
  <si>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</si>
  <si>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</si>
  <si>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</si>
  <si>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</si>
  <si>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</si>
  <si>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</si>
  <si>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</si>
  <si>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</si>
  <si>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</si>
  <si>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</si>
  <si>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</si>
  <si>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</si>
  <si>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</si>
  <si>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</si>
  <si>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</si>
  <si>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</si>
  <si>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</si>
  <si>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</si>
  <si>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</si>
  <si>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</si>
  <si>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</si>
  <si>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</si>
  <si>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</si>
  <si>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</si>
  <si>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</si>
  <si>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</si>
  <si>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</si>
  <si>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</si>
  <si>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</si>
  <si>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</si>
  <si>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</si>
  <si>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</si>
  <si>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</si>
  <si>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</si>
  <si>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</si>
  <si>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</si>
  <si>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</si>
  <si>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</si>
  <si>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</si>
  <si>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</si>
  <si>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</si>
  <si>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</si>
  <si>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</si>
  <si>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</si>
  <si>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</si>
  <si>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</si>
  <si>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</si>
  <si>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</si>
  <si>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</si>
  <si>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</si>
  <si>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</si>
  <si>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</si>
  <si>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</si>
  <si>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</si>
  <si>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</si>
  <si>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</si>
  <si>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</si>
  <si>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</si>
  <si>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</si>
  <si>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</si>
  <si>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</si>
  <si>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</si>
  <si>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</si>
  <si>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</si>
  <si>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</si>
  <si>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</si>
  <si>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</si>
  <si>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</si>
  <si>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</si>
  <si>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</si>
  <si>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</si>
  <si>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</si>
  <si>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</si>
  <si>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</si>
  <si>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</si>
  <si>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</si>
  <si>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</si>
  <si>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</si>
  <si>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</si>
  <si>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</si>
  <si>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</si>
  <si>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</si>
  <si>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</si>
  <si>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</si>
  <si>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</si>
  <si>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</si>
  <si>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</si>
  <si>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</si>
  <si>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</si>
  <si>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</si>
  <si>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</si>
  <si>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</si>
  <si>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</si>
  <si>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</si>
  <si>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</si>
  <si>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</si>
  <si>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</si>
  <si>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</si>
  <si>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</si>
  <si>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</si>
  <si>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</si>
  <si>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</si>
  <si>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</si>
  <si>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</si>
  <si>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</si>
  <si>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</si>
  <si>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</si>
  <si>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</si>
  <si>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</si>
  <si>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</si>
  <si>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</si>
  <si>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</si>
  <si>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</si>
  <si>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</si>
  <si>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</si>
  <si>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</si>
  <si>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</si>
  <si>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</si>
  <si>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</si>
  <si>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</si>
  <si>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</si>
  <si>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</si>
  <si>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</si>
  <si>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</si>
  <si>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</si>
  <si>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</si>
  <si>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</si>
  <si>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</si>
  <si>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</si>
  <si>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</si>
  <si>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</si>
  <si>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</si>
  <si>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</si>
  <si>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</si>
  <si>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</si>
  <si>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</si>
  <si>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</si>
  <si>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</si>
  <si>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</si>
  <si>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</si>
  <si>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</si>
  <si>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</si>
  <si>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</si>
  <si>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</si>
  <si>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</si>
  <si>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</si>
  <si>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</si>
  <si>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</si>
  <si>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</si>
  <si>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</si>
  <si>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</si>
  <si>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</si>
  <si>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</si>
  <si>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</si>
  <si>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</si>
  <si>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</si>
  <si>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</si>
  <si>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</si>
  <si>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</si>
  <si>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</si>
  <si>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</si>
  <si>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</si>
  <si>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</si>
  <si>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</si>
  <si>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</si>
  <si>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</si>
  <si>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</si>
  <si>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</si>
  <si>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</si>
  <si>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</si>
  <si>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</si>
  <si>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</si>
  <si>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</si>
  <si>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</si>
  <si>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</si>
  <si>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</si>
  <si>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</si>
  <si>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</si>
  <si>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</si>
  <si>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</si>
  <si>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</si>
  <si>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</si>
  <si>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</si>
  <si>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</si>
  <si>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</si>
  <si>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</si>
  <si>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</si>
  <si>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</si>
  <si>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</si>
  <si>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</si>
  <si>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</si>
  <si>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</si>
  <si>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</si>
  <si>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</si>
  <si>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</si>
  <si>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</si>
  <si>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</si>
  <si>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</si>
  <si>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</si>
  <si>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</si>
  <si>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</si>
  <si>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</si>
  <si>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</si>
  <si>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</si>
  <si>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</si>
  <si>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</si>
  <si>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</si>
  <si>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</si>
  <si>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</si>
  <si>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</si>
  <si>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</si>
  <si>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</si>
  <si>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</si>
  <si>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</si>
  <si>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</si>
  <si>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</si>
  <si>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</si>
  <si>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</si>
  <si>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</si>
  <si>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</si>
  <si>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</si>
  <si>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</si>
  <si>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</si>
  <si>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</si>
  <si>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</si>
  <si>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</si>
  <si>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</si>
  <si>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</si>
  <si>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</si>
  <si>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</si>
  <si>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</si>
  <si>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</si>
  <si>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</si>
  <si>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</si>
  <si>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</si>
  <si>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</si>
  <si>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</si>
  <si>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</si>
  <si>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</si>
  <si>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</si>
  <si>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</si>
  <si>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</si>
  <si>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</si>
  <si>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</si>
  <si>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</si>
  <si>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</si>
  <si>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</si>
  <si>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</si>
  <si>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</si>
  <si>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</si>
  <si>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</si>
  <si>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</si>
  <si>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</si>
  <si>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</si>
  <si>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</si>
  <si>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</si>
  <si>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</si>
  <si>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</si>
  <si>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</si>
  <si>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</si>
  <si>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</si>
  <si>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</si>
  <si>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</si>
  <si>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</si>
  <si>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</si>
  <si>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</si>
  <si>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</si>
  <si>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</si>
  <si>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</si>
  <si>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</si>
  <si>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</si>
  <si>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</si>
  <si>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</si>
  <si>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</si>
  <si>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</si>
  <si>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</si>
  <si>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</si>
  <si>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</si>
  <si>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</si>
  <si>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</si>
  <si>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</si>
  <si>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</si>
  <si>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</si>
  <si>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</si>
  <si>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</si>
  <si>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</si>
  <si>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</si>
  <si>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</si>
  <si>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</si>
  <si>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</si>
  <si>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</si>
  <si>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</si>
  <si>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</si>
  <si>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</si>
  <si>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</si>
  <si>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</si>
  <si>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</si>
  <si>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</si>
  <si>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</si>
  <si>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</si>
  <si>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</si>
  <si>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</si>
  <si>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</si>
  <si>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</si>
  <si>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</si>
  <si>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</si>
  <si>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</si>
  <si>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</si>
  <si>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</si>
  <si>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</si>
  <si>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</si>
  <si>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</si>
  <si>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</si>
  <si>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</si>
  <si>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</si>
  <si>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</si>
  <si>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</si>
  <si>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</si>
  <si>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</si>
  <si>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</si>
  <si>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</si>
  <si>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</si>
  <si>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</si>
  <si>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</si>
  <si>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</si>
  <si>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</si>
  <si>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</si>
  <si>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</si>
  <si>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</si>
  <si>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</si>
  <si>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</si>
  <si>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</si>
  <si>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</si>
  <si>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</si>
  <si>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</si>
  <si>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</si>
  <si>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</si>
  <si>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</si>
  <si>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</si>
  <si>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</si>
  <si>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</si>
  <si>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</si>
  <si>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</si>
  <si>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</si>
  <si>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</si>
  <si>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</si>
  <si>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</si>
  <si>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</si>
  <si>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</si>
  <si>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</si>
  <si>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</si>
  <si>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</si>
  <si>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</si>
  <si>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</si>
  <si>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</si>
  <si>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</si>
  <si>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</si>
  <si>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</si>
  <si>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</si>
  <si>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</si>
  <si>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</si>
  <si>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</si>
  <si>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</si>
  <si>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</si>
  <si>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</si>
  <si>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</si>
  <si>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</si>
  <si>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</si>
  <si>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</si>
  <si>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</si>
  <si>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</si>
  <si>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</si>
  <si>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</si>
  <si>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</si>
  <si>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</si>
  <si>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</si>
  <si>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</si>
  <si>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</si>
  <si>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</si>
  <si>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</si>
  <si>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</si>
  <si>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</si>
  <si>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</si>
  <si>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</si>
  <si>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</si>
  <si>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</si>
  <si>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</si>
  <si>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</si>
  <si>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</si>
  <si>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</si>
  <si>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</si>
  <si>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</si>
  <si>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</si>
  <si>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</si>
  <si>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</si>
  <si>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</si>
  <si>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</si>
  <si>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</si>
  <si>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</si>
  <si>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</si>
  <si>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</si>
  <si>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</si>
  <si>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</si>
  <si>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</si>
  <si>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</si>
  <si>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</si>
  <si>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</si>
  <si>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</si>
  <si>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</si>
  <si>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</si>
  <si>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</si>
  <si>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</si>
  <si>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</si>
  <si>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</si>
  <si>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</si>
  <si>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</si>
  <si>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</si>
  <si>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</si>
  <si>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</si>
  <si>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</si>
  <si>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</si>
  <si>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</si>
  <si>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</si>
  <si>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</si>
  <si>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</si>
  <si>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</si>
  <si>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</si>
  <si>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</si>
  <si>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</si>
  <si>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</si>
  <si>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</si>
  <si>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</si>
  <si>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</si>
  <si>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</si>
  <si>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</si>
  <si>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</si>
  <si>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</si>
  <si>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</si>
  <si>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</si>
  <si>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</si>
  <si>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</si>
  <si>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</si>
  <si>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</si>
  <si>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</si>
  <si>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</si>
  <si>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</si>
  <si>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</si>
  <si>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</si>
  <si>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</si>
  <si>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</si>
  <si>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</si>
  <si>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</si>
  <si>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</si>
  <si>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</si>
  <si>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</si>
  <si>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</si>
  <si>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</si>
  <si>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</si>
  <si>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</si>
  <si>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</si>
  <si>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</si>
  <si>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</si>
  <si>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</si>
  <si>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</si>
  <si>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</si>
  <si>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</si>
  <si>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</si>
  <si>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</si>
  <si>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</si>
  <si>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</si>
  <si>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</si>
  <si>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</si>
  <si>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</si>
  <si>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</si>
  <si>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</si>
  <si>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</si>
  <si>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</si>
  <si>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</si>
  <si>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</si>
  <si>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</si>
  <si>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</si>
  <si>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</si>
  <si>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</si>
  <si>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</si>
  <si>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</si>
  <si>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</si>
  <si>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</si>
  <si>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</si>
  <si>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</si>
  <si>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</si>
  <si>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</si>
  <si>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</si>
  <si>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</si>
  <si>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</si>
  <si>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</si>
  <si>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</si>
  <si>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</si>
  <si>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</si>
  <si>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</si>
  <si>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</si>
  <si>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</si>
  <si>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</si>
  <si>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</si>
  <si>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</si>
  <si>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</si>
  <si>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</si>
  <si>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</si>
  <si>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</si>
  <si>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</si>
  <si>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</si>
  <si>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</si>
  <si>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</si>
  <si>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</si>
  <si>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</si>
  <si>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</si>
  <si>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</si>
  <si>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</si>
  <si>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</si>
  <si>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</si>
  <si>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</si>
  <si>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</si>
  <si>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</si>
  <si>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</si>
  <si>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</si>
  <si>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</si>
  <si>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</si>
  <si>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</si>
  <si>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</si>
  <si>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</si>
  <si>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</si>
  <si>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</si>
  <si>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</si>
  <si>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</si>
  <si>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</si>
  <si>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</si>
  <si>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</si>
  <si>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</si>
  <si>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</si>
  <si>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</si>
  <si>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</si>
  <si>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</si>
  <si>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</si>
  <si>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</si>
  <si>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</si>
  <si>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</si>
  <si>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</si>
  <si>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</si>
  <si>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</si>
  <si>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</si>
  <si>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</si>
  <si>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</si>
  <si>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</si>
  <si>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</si>
  <si>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</si>
  <si>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</si>
  <si>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</si>
  <si>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</si>
  <si>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</si>
  <si>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</si>
  <si>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</si>
  <si>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</si>
  <si>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</si>
  <si>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</si>
  <si>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</si>
  <si>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</si>
  <si>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</si>
  <si>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</si>
  <si>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</si>
  <si>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</si>
  <si>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</si>
  <si>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</si>
  <si>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</si>
  <si>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</si>
  <si>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</si>
  <si>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</si>
  <si>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</si>
  <si>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</si>
  <si>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</si>
  <si>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</si>
  <si>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</si>
  <si>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</si>
  <si>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</si>
  <si>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</si>
  <si>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</si>
  <si>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</si>
  <si>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</si>
  <si>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</si>
  <si>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</si>
  <si>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</si>
  <si>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</si>
  <si>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</si>
  <si>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</si>
  <si>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</si>
  <si>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</si>
  <si>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</si>
  <si>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</si>
  <si>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</si>
  <si>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</si>
  <si>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</si>
  <si>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</si>
  <si>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</si>
  <si>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</si>
  <si>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</si>
  <si>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</si>
  <si>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</si>
  <si>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</si>
  <si>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</si>
  <si>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</si>
  <si>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</si>
  <si>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</si>
  <si>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</si>
  <si>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</si>
  <si>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</si>
  <si>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</si>
  <si>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</si>
  <si>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</si>
  <si>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</si>
  <si>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</si>
  <si>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</si>
  <si>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</si>
  <si>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</si>
  <si>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</si>
  <si>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</si>
  <si>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</si>
  <si>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</si>
  <si>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</si>
  <si>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</si>
  <si>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</si>
  <si>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</si>
  <si>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</si>
  <si>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</si>
  <si>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</si>
  <si>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</si>
  <si>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</si>
  <si>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</si>
  <si>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</si>
  <si>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</si>
  <si>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</si>
  <si>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</si>
  <si>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</si>
  <si>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</si>
  <si>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</si>
  <si>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</si>
  <si>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</si>
  <si>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</si>
  <si>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</si>
  <si>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</si>
  <si>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</si>
  <si>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</si>
  <si>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</si>
  <si>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</si>
  <si>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</si>
  <si>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</si>
  <si>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</si>
  <si>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</si>
  <si>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</si>
  <si>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</si>
  <si>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</si>
  <si>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</si>
  <si>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</si>
  <si>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</si>
  <si>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</si>
  <si>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</si>
  <si>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</si>
  <si>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</si>
  <si>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</si>
  <si>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</si>
  <si>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</si>
  <si>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</si>
  <si>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</si>
  <si>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</si>
  <si>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</si>
  <si>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</si>
  <si>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</si>
  <si>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</si>
  <si>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</si>
  <si>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</si>
  <si>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</si>
  <si>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</si>
  <si>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</si>
  <si>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</si>
  <si>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</si>
  <si>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</si>
  <si>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</si>
  <si>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</si>
  <si>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</si>
  <si>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</si>
  <si>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</si>
  <si>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</si>
  <si>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</si>
  <si>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</si>
  <si>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</si>
  <si>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</si>
  <si>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</si>
  <si>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</si>
  <si>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</si>
  <si>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</si>
  <si>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</si>
  <si>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</si>
  <si>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</si>
  <si>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</si>
  <si>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</si>
  <si>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</si>
  <si>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</si>
  <si>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</si>
  <si>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</si>
  <si>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</si>
  <si>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</si>
  <si>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</si>
  <si>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</si>
  <si>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</si>
  <si>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</si>
  <si>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</si>
  <si>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</si>
  <si>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</si>
  <si>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</si>
  <si>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</si>
  <si>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</si>
  <si>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</si>
  <si>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</si>
  <si>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</si>
  <si>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</si>
  <si>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</si>
  <si>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</si>
  <si>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</si>
  <si>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</si>
  <si>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</si>
  <si>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</si>
  <si>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</si>
  <si>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</si>
  <si>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</si>
  <si>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</si>
  <si>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</si>
  <si>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</si>
  <si>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</si>
  <si>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</si>
  <si>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</si>
  <si>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</si>
  <si>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</si>
  <si>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</si>
  <si>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</si>
  <si>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</si>
  <si>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</si>
  <si>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</si>
  <si>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</si>
  <si>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</si>
  <si>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</si>
  <si>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</si>
  <si>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</si>
  <si>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</si>
  <si>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</si>
  <si>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</si>
  <si>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</si>
  <si>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</si>
  <si>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</si>
  <si>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</si>
  <si>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</si>
  <si>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</si>
  <si>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</si>
  <si>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</si>
  <si>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</si>
  <si>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</si>
  <si>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</si>
  <si>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</si>
  <si>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</si>
  <si>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</si>
  <si>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</si>
  <si>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</si>
  <si>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</si>
  <si>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</si>
  <si>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</si>
  <si>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</si>
  <si>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</si>
  <si>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</si>
  <si>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</si>
  <si>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</si>
  <si>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</si>
  <si>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</si>
  <si>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</si>
  <si>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</si>
  <si>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</si>
  <si>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</si>
  <si>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</si>
  <si>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</si>
  <si>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</si>
  <si>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</si>
  <si>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</si>
  <si>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</si>
  <si>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</si>
  <si>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</si>
  <si>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</si>
  <si>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</si>
  <si>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</si>
  <si>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</si>
  <si>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</si>
  <si>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</si>
  <si>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</si>
  <si>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</si>
  <si>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</si>
  <si>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</si>
  <si>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</si>
  <si>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</si>
  <si>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</si>
  <si>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</si>
  <si>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</si>
  <si>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</si>
  <si>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</si>
  <si>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</si>
  <si>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</si>
  <si>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</si>
  <si>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</si>
  <si>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</si>
  <si>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</si>
  <si>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</si>
  <si>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</si>
  <si>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</si>
  <si>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</si>
  <si>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</si>
  <si>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</si>
  <si>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</si>
  <si>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</si>
  <si>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</si>
  <si>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</si>
  <si>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</si>
  <si>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</si>
  <si>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</si>
  <si>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</si>
  <si>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</si>
  <si>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</si>
  <si>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</si>
  <si>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</si>
  <si>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</si>
  <si>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</si>
  <si>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</si>
  <si>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</si>
  <si>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</si>
  <si>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</si>
  <si>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</si>
  <si>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</si>
  <si>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</si>
  <si>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</si>
  <si>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</si>
  <si>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</si>
  <si>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</si>
  <si>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</si>
  <si>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</si>
  <si>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</si>
  <si>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</si>
  <si>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</si>
  <si>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</si>
  <si>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</si>
  <si>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</si>
  <si>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</si>
  <si>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</si>
  <si>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</si>
  <si>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</si>
  <si>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</si>
  <si>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</si>
  <si>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</si>
  <si>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</si>
  <si>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</si>
  <si>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</si>
  <si>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</si>
  <si>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</si>
  <si>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</si>
  <si>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</si>
  <si>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</si>
  <si>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</si>
  <si>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</si>
  <si>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</si>
  <si>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</si>
  <si>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</si>
  <si>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</si>
  <si>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</si>
  <si>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</si>
  <si>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</si>
  <si>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</si>
  <si>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</si>
  <si>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</si>
  <si>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</si>
  <si>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</si>
  <si>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</si>
  <si>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</si>
  <si>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</si>
  <si>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</si>
  <si>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</si>
  <si>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</si>
  <si>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</si>
  <si>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</si>
  <si>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</si>
  <si>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</si>
  <si>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</si>
  <si>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</si>
  <si>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</si>
  <si>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</si>
  <si>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</si>
  <si>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</si>
  <si>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</si>
  <si>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</si>
  <si>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</si>
  <si>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</si>
  <si>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</si>
  <si>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</si>
  <si>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</si>
  <si>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</si>
  <si>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</si>
  <si>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</si>
  <si>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</si>
  <si>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</si>
  <si>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</si>
  <si>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</si>
  <si>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</si>
  <si>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</si>
  <si>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</si>
  <si>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</si>
  <si>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</si>
  <si>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</si>
  <si>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</si>
  <si>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</si>
  <si>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</si>
  <si>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</si>
  <si>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</si>
  <si>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</si>
  <si>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</si>
  <si>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</si>
  <si>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</si>
  <si>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</si>
  <si>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</si>
  <si>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</si>
  <si>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</si>
  <si>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</si>
  <si>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</si>
  <si>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</si>
  <si>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</si>
  <si>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</si>
  <si>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</si>
  <si>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</si>
  <si>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</si>
  <si>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</si>
  <si>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</si>
  <si>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</si>
  <si>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</si>
  <si>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</si>
  <si>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</si>
  <si>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</si>
  <si>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</si>
  <si>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</si>
  <si>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</si>
  <si>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</si>
  <si>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</si>
  <si>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</si>
  <si>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</si>
  <si>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</si>
  <si>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</si>
  <si>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</si>
  <si>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</si>
  <si>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</si>
  <si>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</si>
  <si>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</si>
  <si>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</si>
  <si>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</si>
  <si>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</si>
  <si>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</si>
  <si>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</si>
  <si>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</si>
  <si>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</si>
  <si>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</si>
  <si>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</si>
  <si>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</si>
  <si>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</si>
  <si>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</si>
  <si>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</si>
  <si>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</si>
  <si>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</si>
  <si>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</si>
  <si>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</si>
  <si>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</si>
  <si>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</si>
  <si>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</si>
  <si>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</si>
  <si>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</si>
  <si>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</si>
  <si>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</si>
  <si>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</si>
  <si>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</si>
  <si>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</si>
  <si>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</si>
  <si>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</si>
  <si>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</si>
  <si>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</si>
  <si>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</si>
  <si>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</si>
  <si>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</si>
  <si>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</si>
  <si>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</si>
  <si>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</si>
  <si>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</si>
  <si>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</si>
  <si>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</si>
  <si>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</si>
  <si>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</si>
  <si>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</si>
  <si>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</si>
  <si>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</si>
  <si>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</si>
  <si>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</si>
  <si>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</si>
  <si>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</si>
  <si>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</si>
  <si>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</si>
  <si>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</si>
  <si>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</si>
  <si>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</si>
  <si>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</si>
  <si>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</si>
  <si>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</si>
  <si>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</si>
  <si>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</si>
  <si>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</si>
  <si>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</si>
  <si>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</si>
  <si>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</si>
  <si>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</si>
  <si>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</si>
  <si>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</si>
  <si>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</si>
  <si>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</si>
  <si>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</si>
  <si>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</si>
  <si>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</si>
  <si>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</si>
  <si>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</si>
  <si>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</si>
  <si>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</si>
  <si>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</si>
  <si>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</si>
  <si>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</si>
  <si>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</si>
  <si>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</si>
  <si>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</si>
  <si>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</si>
  <si>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</si>
  <si>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</si>
  <si>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</si>
  <si>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</si>
  <si>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</si>
  <si>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</si>
  <si>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</si>
  <si>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</si>
  <si>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</si>
  <si>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</si>
  <si>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</si>
  <si>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</si>
  <si>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</si>
  <si>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</si>
  <si>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</si>
  <si>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</si>
  <si>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</si>
  <si>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</si>
  <si>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</si>
  <si>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</si>
  <si>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</si>
  <si>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</si>
  <si>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</si>
  <si>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</si>
  <si>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</si>
  <si>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</si>
  <si>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</si>
  <si>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</si>
  <si>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</si>
  <si>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</si>
  <si>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</si>
  <si>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</si>
  <si>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</si>
  <si>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</si>
  <si>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</si>
  <si>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</si>
  <si>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</si>
  <si>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</si>
  <si>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</si>
  <si>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</si>
  <si>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</si>
  <si>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</si>
  <si>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</si>
  <si>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</si>
  <si>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</si>
  <si>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</si>
  <si>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</si>
  <si>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</si>
  <si>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</si>
  <si>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</si>
  <si>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</si>
  <si>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</si>
  <si>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</si>
  <si>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</si>
  <si>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</si>
  <si>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</si>
  <si>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</si>
  <si>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</si>
  <si>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</si>
  <si>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</si>
  <si>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</si>
  <si>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</si>
  <si>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</si>
  <si>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</si>
  <si>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</si>
  <si>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</si>
  <si>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</si>
  <si>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</si>
  <si>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</si>
  <si>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</si>
  <si>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</si>
  <si>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</si>
  <si>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</si>
  <si>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</si>
  <si>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</si>
  <si>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</si>
  <si>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</si>
  <si>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</si>
  <si>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</si>
  <si>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</si>
  <si>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</si>
  <si>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</si>
  <si>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</si>
  <si>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</si>
  <si>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</si>
  <si>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</si>
  <si>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</si>
  <si>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</si>
  <si>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</si>
  <si>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</si>
  <si>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</si>
  <si>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</si>
  <si>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</si>
  <si>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</si>
  <si>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</si>
  <si>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</si>
  <si>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</si>
  <si>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</si>
  <si>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</si>
  <si>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</si>
  <si>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</si>
  <si>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</si>
  <si>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</si>
  <si>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</si>
  <si>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</si>
  <si>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</si>
  <si>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</si>
  <si>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</si>
  <si>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</si>
  <si>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</si>
  <si>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</si>
  <si>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</si>
  <si>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</si>
  <si>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</si>
  <si>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</si>
  <si>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</si>
  <si>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</si>
  <si>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</si>
  <si>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</si>
  <si>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</si>
  <si>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</si>
  <si>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</si>
  <si>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</si>
  <si>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</si>
  <si>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</si>
  <si>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</si>
  <si>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</si>
  <si>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</si>
  <si>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</si>
  <si>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</si>
  <si>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</si>
  <si>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</si>
  <si>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</si>
  <si>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</si>
  <si>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</si>
  <si>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</si>
  <si>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</si>
  <si>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</si>
  <si>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</si>
  <si>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</si>
  <si>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</si>
  <si>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</si>
  <si>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</si>
  <si>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</si>
  <si>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</si>
  <si>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</si>
  <si>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</si>
  <si>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</si>
  <si>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</si>
  <si>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</si>
  <si>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</si>
  <si>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</si>
  <si>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</si>
  <si>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</si>
  <si>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</si>
  <si>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</si>
  <si>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</si>
  <si>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</si>
  <si>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</si>
  <si>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</si>
  <si>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</si>
  <si>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</si>
  <si>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</si>
  <si>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</si>
  <si>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</si>
  <si>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</si>
  <si>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</si>
  <si>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</si>
  <si>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</si>
  <si>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</si>
  <si>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</si>
  <si>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</si>
  <si>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</si>
  <si>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</si>
  <si>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</si>
  <si>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</si>
  <si>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</si>
  <si>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</si>
  <si>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</si>
  <si>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</si>
  <si>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</si>
  <si>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</si>
  <si>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</si>
  <si>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</si>
  <si>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</si>
  <si>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</si>
  <si>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</si>
  <si>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</si>
  <si>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</si>
  <si>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</si>
  <si>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</si>
  <si>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</si>
  <si>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</si>
  <si>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</si>
  <si>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</si>
  <si>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</si>
  <si>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</si>
  <si>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</si>
  <si>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</si>
  <si>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</si>
  <si>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</si>
  <si>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</si>
  <si>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</si>
  <si>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</si>
  <si>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</si>
  <si>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</si>
  <si>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</si>
  <si>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</si>
  <si>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</si>
  <si>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</si>
  <si>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</si>
  <si>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</si>
  <si>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</si>
  <si>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</si>
  <si>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</si>
  <si>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</si>
  <si>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</si>
  <si>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</si>
  <si>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</si>
  <si>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</si>
  <si>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</si>
  <si>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</si>
  <si>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</si>
  <si>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</si>
  <si>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</si>
  <si>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</si>
  <si>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</si>
  <si>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</si>
  <si>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</si>
  <si>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</si>
  <si>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</si>
  <si>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</si>
  <si>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</si>
  <si>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</si>
  <si>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</si>
  <si>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</si>
  <si>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</si>
  <si>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</si>
  <si>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</si>
  <si>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</si>
  <si>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</si>
  <si>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</si>
  <si>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</si>
  <si>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</si>
  <si>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</si>
  <si>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</si>
  <si>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</si>
  <si>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</si>
  <si>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</si>
  <si>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</si>
  <si>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</si>
  <si>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</si>
  <si>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</si>
  <si>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</si>
  <si>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</si>
  <si>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</si>
  <si>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</si>
  <si>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</si>
  <si>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</si>
  <si>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</si>
  <si>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</si>
  <si>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</si>
  <si>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</si>
  <si>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</si>
  <si>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</si>
  <si>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</si>
  <si>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</si>
  <si>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</si>
  <si>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</si>
  <si>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</si>
  <si>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</si>
  <si>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</si>
  <si>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</si>
  <si>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</si>
  <si>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</si>
  <si>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</si>
  <si>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</si>
  <si>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</si>
  <si>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</si>
  <si>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</si>
  <si>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</si>
  <si>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</si>
  <si>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</si>
  <si>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</si>
  <si>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</si>
  <si>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</si>
  <si>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</si>
  <si>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</si>
  <si>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</si>
  <si>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</si>
  <si>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</si>
  <si>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</si>
  <si>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</si>
  <si>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</si>
  <si>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</si>
  <si>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</si>
  <si>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</si>
  <si>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</si>
  <si>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</si>
  <si>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</si>
  <si>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</si>
  <si>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</si>
  <si>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</si>
  <si>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</si>
  <si>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</si>
  <si>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</si>
  <si>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</si>
  <si>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</si>
  <si>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</si>
  <si>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</si>
  <si>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</si>
  <si>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</si>
  <si>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</si>
  <si>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</si>
  <si>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</si>
  <si>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</si>
  <si>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</si>
  <si>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</si>
  <si>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</si>
  <si>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</si>
  <si>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</si>
  <si>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</si>
  <si>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</si>
  <si>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</si>
  <si>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</si>
  <si>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</si>
  <si>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</si>
  <si>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</si>
  <si>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</si>
  <si>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</si>
  <si>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</si>
  <si>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</si>
  <si>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</si>
  <si>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</si>
  <si>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</si>
  <si>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</si>
  <si>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</si>
  <si>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</si>
  <si>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</si>
  <si>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</si>
  <si>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</si>
  <si>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</si>
  <si>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</si>
  <si>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</si>
  <si>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</si>
  <si>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</si>
  <si>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</si>
  <si>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</si>
  <si>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</si>
  <si>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</si>
  <si>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</si>
  <si>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</si>
  <si>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</si>
  <si>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</si>
  <si>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</si>
  <si>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</si>
  <si>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</si>
  <si>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</si>
  <si>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</si>
  <si>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</si>
  <si>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</si>
  <si>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</si>
  <si>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</si>
  <si>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</si>
  <si>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</si>
  <si>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</si>
  <si>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</si>
  <si>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</si>
  <si>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</si>
  <si>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</si>
  <si>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</si>
  <si>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</si>
  <si>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</si>
  <si>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</si>
  <si>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</si>
  <si>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</si>
  <si>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</si>
  <si>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</si>
  <si>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</si>
  <si>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</si>
  <si>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</si>
  <si>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</si>
  <si>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</si>
  <si>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</si>
  <si>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</si>
  <si>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</si>
  <si>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</si>
  <si>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</si>
  <si>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</si>
  <si>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</si>
  <si>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</si>
  <si>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</si>
  <si>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</si>
  <si>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</si>
  <si>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</si>
  <si>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</si>
  <si>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</si>
  <si>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</si>
  <si>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</si>
  <si>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</si>
  <si>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</si>
  <si>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</si>
  <si>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</si>
  <si>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</si>
  <si>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</si>
  <si>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</si>
  <si>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</si>
  <si>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</si>
  <si>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</si>
  <si>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</si>
  <si>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</si>
  <si>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</si>
  <si>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</si>
  <si>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</si>
  <si>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</si>
  <si>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</si>
  <si>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</si>
  <si>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</si>
  <si>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</si>
  <si>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</si>
  <si>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</si>
  <si>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</si>
  <si>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</si>
  <si>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</si>
  <si>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</si>
  <si>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</si>
  <si>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</si>
  <si>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</si>
  <si>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</si>
  <si>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</si>
  <si>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</si>
  <si>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</si>
  <si>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</si>
  <si>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</si>
  <si>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</si>
  <si>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</si>
  <si>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</si>
  <si>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</si>
  <si>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</si>
  <si>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</si>
  <si>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</si>
  <si>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</si>
  <si>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</si>
  <si>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</si>
  <si>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</si>
  <si>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</si>
  <si>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</si>
  <si>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</si>
  <si>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</si>
  <si>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</si>
  <si>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</si>
  <si>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</si>
  <si>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</si>
  <si>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</si>
  <si>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</si>
  <si>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</si>
  <si>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</si>
  <si>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</si>
  <si>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</si>
  <si>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</si>
  <si>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</si>
  <si>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</si>
  <si>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</si>
  <si>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</si>
  <si>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</si>
  <si>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</si>
  <si>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</si>
  <si>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</si>
  <si>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</si>
  <si>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</si>
  <si>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</si>
  <si>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</si>
  <si>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</si>
  <si>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</si>
  <si>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</si>
  <si>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</si>
  <si>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</si>
  <si>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</si>
  <si>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</si>
  <si>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</si>
  <si>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</si>
  <si>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</si>
  <si>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</si>
  <si>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</si>
  <si>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</si>
  <si>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</si>
  <si>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</si>
  <si>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</si>
  <si>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</si>
  <si>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</si>
  <si>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</si>
  <si>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</si>
  <si>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</si>
  <si>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</si>
  <si>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</si>
  <si>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</si>
  <si>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</si>
  <si>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</si>
  <si>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</si>
  <si>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</si>
  <si>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</si>
  <si>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</si>
  <si>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</si>
  <si>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</si>
  <si>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</si>
  <si>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</si>
  <si>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</si>
  <si>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</si>
  <si>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</si>
  <si>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</si>
  <si>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</si>
  <si>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</si>
  <si>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</si>
  <si>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</si>
  <si>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</si>
  <si>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</si>
  <si>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</si>
  <si>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</si>
  <si>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</si>
  <si>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</si>
  <si>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</si>
  <si>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</si>
  <si>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</si>
  <si>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</si>
  <si>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</si>
  <si>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</si>
  <si>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</si>
  <si>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</si>
  <si>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</si>
  <si>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</si>
  <si>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</si>
  <si>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</si>
  <si>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</si>
  <si>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</si>
  <si>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</si>
  <si>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</si>
  <si>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</si>
  <si>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</si>
  <si>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</si>
  <si>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</si>
  <si>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</si>
  <si>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</si>
  <si>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</si>
  <si>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</si>
  <si>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</si>
  <si>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</si>
  <si>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</si>
  <si>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</si>
  <si>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</si>
  <si>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</si>
  <si>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</si>
  <si>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</si>
  <si>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</si>
  <si>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</si>
  <si>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</si>
  <si>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</si>
  <si>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</si>
  <si>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</si>
  <si>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</si>
  <si>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</si>
  <si>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</si>
  <si>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</si>
  <si>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</si>
  <si>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</si>
  <si>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</si>
  <si>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</si>
  <si>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</si>
  <si>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</si>
  <si>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</si>
  <si>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</si>
  <si>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</si>
  <si>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</si>
  <si>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</si>
  <si>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</si>
  <si>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</si>
  <si>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</si>
  <si>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</si>
  <si>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</si>
  <si>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</si>
  <si>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</si>
  <si>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</si>
  <si>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</si>
  <si>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</si>
  <si>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</si>
  <si>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</si>
  <si>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</si>
  <si>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</si>
  <si>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</si>
  <si>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</si>
  <si>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</si>
  <si>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</si>
  <si>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</si>
  <si>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</si>
  <si>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</si>
  <si>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</si>
  <si>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</si>
  <si>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</si>
  <si>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</si>
  <si>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</si>
  <si>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</si>
  <si>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</si>
  <si>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</si>
  <si>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</si>
  <si>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</si>
  <si>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</si>
  <si>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</si>
  <si>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</si>
  <si>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</si>
  <si>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</si>
  <si>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</si>
  <si>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</si>
  <si>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</si>
  <si>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</si>
  <si>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</si>
  <si>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</si>
  <si>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</si>
  <si>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</si>
  <si>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</si>
  <si>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</si>
  <si>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</si>
  <si>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</si>
  <si>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</si>
  <si>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</si>
  <si>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</si>
  <si>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</si>
  <si>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</si>
  <si>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</si>
  <si>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</si>
  <si>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</si>
  <si>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</si>
  <si>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</si>
  <si>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</si>
  <si>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</si>
  <si>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</si>
  <si>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</si>
  <si>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</si>
  <si>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</si>
  <si>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</si>
  <si>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</si>
  <si>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</si>
  <si>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</si>
  <si>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</si>
  <si>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</si>
  <si>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</si>
  <si>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</si>
  <si>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</si>
  <si>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</si>
  <si>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</si>
  <si>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</si>
  <si>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</si>
  <si>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</si>
  <si>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</si>
  <si>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</si>
  <si>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</si>
  <si>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</si>
  <si>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</si>
  <si>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</si>
  <si>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</si>
  <si>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</si>
  <si>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</si>
  <si>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</si>
  <si>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</si>
  <si>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</si>
  <si>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</si>
  <si>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</si>
  <si>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</si>
  <si>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</si>
  <si>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</si>
  <si>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</si>
  <si>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</si>
  <si>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</si>
  <si>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</si>
  <si>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</si>
  <si>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</si>
  <si>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</si>
  <si>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</si>
  <si>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</si>
  <si>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</si>
  <si>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</si>
  <si>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</si>
  <si>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</si>
  <si>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</si>
  <si>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</si>
  <si>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</si>
  <si>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</si>
  <si>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</si>
  <si>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</si>
  <si>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</si>
  <si>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</si>
  <si>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</si>
  <si>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</si>
  <si>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</si>
  <si>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</si>
  <si>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</si>
  <si>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</si>
  <si>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</si>
  <si>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</si>
  <si>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</si>
  <si>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</si>
  <si>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</si>
  <si>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</si>
  <si>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</si>
  <si>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</si>
  <si>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</si>
  <si>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</si>
  <si>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</si>
  <si>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</si>
  <si>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</si>
  <si>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</si>
  <si>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</si>
  <si>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</si>
  <si>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</si>
  <si>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</si>
  <si>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</si>
  <si>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</si>
  <si>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</si>
  <si>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</si>
  <si>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</si>
  <si>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</si>
  <si>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</si>
  <si>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</si>
  <si>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</si>
  <si>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</si>
  <si>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</si>
  <si>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</si>
  <si>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</si>
  <si>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</si>
  <si>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</si>
  <si>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</si>
  <si>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</si>
  <si>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</si>
  <si>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</si>
  <si>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</si>
  <si>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</si>
  <si>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</si>
  <si>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</si>
  <si>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</si>
  <si>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</si>
  <si>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</si>
  <si>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</si>
  <si>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</si>
  <si>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</si>
  <si>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</si>
  <si>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</si>
  <si>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</si>
  <si>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</si>
  <si>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</si>
  <si>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</si>
  <si>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</si>
  <si>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</si>
  <si>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</si>
  <si>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</si>
  <si>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</si>
  <si>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</si>
  <si>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</si>
  <si>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</si>
  <si>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</si>
  <si>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</si>
  <si>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</si>
  <si>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</si>
  <si>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</si>
  <si>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</si>
  <si>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</si>
  <si>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</si>
  <si>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</si>
  <si>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</si>
  <si>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</si>
  <si>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</si>
  <si>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</si>
  <si>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</si>
  <si>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</si>
  <si>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</si>
  <si>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</si>
  <si>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</si>
  <si>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</si>
  <si>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</si>
  <si>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</si>
  <si>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</si>
  <si>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</si>
  <si>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</si>
  <si>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</si>
  <si>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</si>
  <si>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</si>
  <si>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</si>
  <si>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</si>
  <si>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</si>
  <si>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</si>
  <si>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</si>
  <si>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</si>
  <si>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</si>
  <si>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</si>
  <si>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</si>
  <si>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</si>
  <si>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</si>
  <si>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</si>
  <si>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</si>
  <si>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</si>
  <si>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</si>
  <si>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</si>
  <si>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</si>
  <si>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</si>
  <si>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</si>
  <si>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</si>
  <si>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</si>
  <si>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</si>
  <si>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</si>
  <si>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</si>
  <si>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</si>
  <si>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</si>
  <si>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</si>
  <si>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</si>
  <si>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</si>
  <si>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</si>
  <si>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</si>
  <si>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</si>
  <si>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</si>
  <si>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</si>
  <si>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</si>
  <si>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</si>
  <si>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</si>
  <si>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</si>
  <si>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</si>
  <si>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</si>
  <si>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</si>
  <si>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</si>
  <si>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</si>
  <si>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</si>
  <si>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</si>
  <si>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</si>
  <si>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</si>
  <si>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</si>
  <si>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</si>
  <si>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</si>
  <si>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</si>
  <si>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</si>
  <si>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</si>
  <si>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</si>
  <si>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</si>
  <si>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</si>
  <si>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</si>
  <si>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</si>
  <si>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</si>
  <si>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</si>
  <si>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</si>
  <si>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</si>
  <si>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</si>
  <si>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</si>
  <si>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</si>
  <si>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</si>
  <si>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</si>
  <si>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</si>
  <si>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</si>
  <si>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</si>
  <si>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</si>
  <si>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</si>
  <si>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</si>
  <si>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</si>
  <si>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</si>
  <si>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</si>
  <si>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</si>
  <si>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</si>
  <si>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</si>
  <si>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</si>
  <si>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</si>
  <si>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</si>
  <si>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</si>
  <si>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</si>
  <si>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</si>
  <si>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</si>
  <si>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</si>
  <si>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</si>
  <si>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</si>
  <si>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</si>
  <si>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</si>
  <si>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</si>
  <si>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</si>
  <si>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</si>
  <si>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</si>
  <si>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</si>
  <si>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</si>
  <si>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</si>
  <si>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</si>
  <si>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</si>
  <si>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</si>
  <si>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</si>
  <si>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</si>
  <si>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</si>
  <si>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</si>
  <si>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</si>
  <si>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</si>
  <si>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</si>
  <si>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</si>
  <si>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</si>
  <si>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</si>
  <si>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</si>
  <si>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</si>
  <si>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</si>
  <si>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</si>
  <si>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</si>
  <si>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</si>
  <si>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</si>
  <si>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</si>
  <si>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</si>
  <si>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</si>
  <si>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</si>
  <si>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</si>
  <si>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</si>
  <si>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</si>
  <si>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</si>
  <si>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</si>
  <si>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</si>
  <si>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</si>
  <si>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</si>
  <si>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</si>
  <si>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</si>
  <si>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</si>
  <si>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</si>
  <si>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</si>
  <si>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</si>
  <si>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</si>
  <si>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</si>
  <si>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</si>
  <si>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</si>
  <si>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</si>
  <si>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</si>
  <si>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</si>
  <si>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</si>
  <si>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</si>
  <si>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</si>
  <si>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</si>
  <si>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</si>
  <si>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</si>
  <si>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</si>
  <si>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</si>
  <si>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</si>
  <si>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</si>
  <si>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</si>
  <si>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</si>
  <si>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</si>
  <si>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</si>
  <si>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</si>
  <si>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</si>
  <si>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</si>
  <si>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</si>
  <si>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</si>
  <si>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</si>
  <si>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</si>
  <si>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</si>
  <si>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</si>
  <si>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</si>
  <si>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</si>
  <si>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</si>
  <si>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</si>
  <si>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</si>
  <si>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</si>
  <si>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</si>
  <si>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</si>
  <si>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</si>
  <si>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</si>
  <si>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</si>
  <si>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</si>
  <si>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</si>
  <si>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</si>
  <si>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</si>
  <si>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</si>
  <si>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</si>
  <si>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</si>
  <si>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</si>
  <si>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</si>
  <si>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</si>
  <si>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</si>
  <si>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</si>
  <si>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</si>
  <si>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</si>
  <si>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</si>
  <si>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</si>
  <si>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</si>
  <si>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</si>
  <si>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</si>
  <si>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</si>
  <si>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</si>
  <si>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</si>
  <si>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</si>
  <si>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</si>
  <si>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</si>
  <si>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</si>
  <si>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</si>
  <si>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</si>
  <si>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</si>
  <si>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</si>
  <si>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</si>
  <si>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</si>
  <si>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</si>
  <si>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</si>
  <si>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</si>
  <si>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</si>
  <si>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</si>
  <si>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</si>
  <si>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</si>
  <si>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</si>
  <si>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</si>
  <si>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</si>
  <si>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</si>
  <si>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</si>
  <si>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</si>
  <si>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</si>
  <si>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</si>
  <si>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</si>
  <si>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</si>
  <si>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</si>
  <si>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</si>
  <si>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</si>
  <si>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</si>
  <si>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</si>
  <si>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</si>
  <si>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</si>
  <si>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</si>
  <si>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</si>
  <si>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</si>
  <si>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</si>
  <si>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</si>
  <si>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</si>
  <si>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</si>
  <si>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</si>
  <si>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</si>
  <si>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</si>
  <si>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</si>
  <si>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</si>
  <si>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</si>
  <si>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</si>
  <si>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</si>
  <si>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</si>
  <si>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</si>
  <si>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</si>
  <si>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</si>
  <si>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</si>
  <si>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</si>
  <si>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</si>
  <si>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</si>
  <si>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</si>
  <si>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</si>
  <si>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</si>
  <si>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</si>
  <si>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</si>
  <si>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</si>
  <si>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</si>
  <si>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</si>
  <si>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</si>
  <si>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</si>
  <si>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</si>
  <si>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</si>
  <si>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</si>
  <si>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</si>
  <si>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</si>
  <si>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</si>
  <si>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</si>
  <si>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</si>
  <si>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</si>
  <si>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</si>
  <si>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</si>
  <si>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</si>
  <si>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</si>
  <si>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</si>
  <si>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</si>
  <si>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</si>
  <si>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</si>
  <si>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</si>
  <si>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</si>
  <si>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</si>
  <si>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</si>
  <si>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</si>
  <si>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</si>
  <si>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</si>
  <si>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</si>
  <si>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</si>
  <si>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</si>
  <si>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</si>
  <si>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</si>
  <si>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</si>
  <si>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</si>
  <si>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</si>
  <si>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</si>
  <si>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</si>
  <si>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</si>
  <si>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</si>
  <si>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</si>
  <si>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</si>
  <si>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</si>
  <si>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</si>
  <si>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</si>
  <si>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</si>
  <si>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</si>
  <si>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</si>
  <si>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</si>
  <si>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</si>
  <si>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</si>
  <si>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</si>
  <si>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</si>
  <si>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</si>
  <si>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</si>
  <si>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</si>
  <si>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</si>
  <si>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</si>
  <si>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</si>
  <si>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</si>
  <si>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</si>
  <si>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</si>
  <si>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</si>
  <si>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</si>
  <si>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</si>
  <si>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</si>
  <si>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</si>
  <si>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</si>
  <si>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</si>
  <si>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</si>
  <si>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</si>
  <si>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</si>
  <si>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</si>
  <si>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</si>
  <si>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</si>
  <si>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</si>
  <si>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</si>
  <si>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</si>
  <si>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</si>
  <si>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</si>
  <si>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</si>
  <si>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</si>
  <si>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</si>
  <si>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</si>
  <si>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</si>
  <si>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</si>
  <si>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</si>
  <si>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</si>
  <si>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</si>
  <si>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</si>
  <si>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</si>
  <si>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</si>
  <si>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</si>
  <si>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</si>
  <si>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</si>
  <si>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</si>
  <si>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</si>
  <si>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</si>
  <si>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</si>
  <si>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</si>
  <si>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</si>
  <si>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</si>
  <si>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</si>
  <si>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</si>
  <si>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</si>
  <si>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</si>
  <si>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</si>
  <si>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</si>
  <si>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</si>
  <si>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</si>
  <si>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</si>
  <si>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</si>
  <si>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</si>
  <si>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</si>
  <si>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</si>
  <si>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</si>
  <si>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</si>
  <si>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</si>
  <si>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</si>
  <si>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</si>
  <si>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</si>
  <si>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</si>
  <si>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</si>
  <si>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</si>
  <si>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</si>
  <si>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</si>
  <si>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</si>
  <si>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</si>
  <si>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</si>
  <si>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</si>
  <si>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</si>
  <si>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</si>
  <si>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</si>
  <si>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</si>
  <si>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</si>
  <si>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</si>
  <si>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</si>
  <si>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</si>
  <si>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</si>
  <si>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</si>
  <si>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</si>
  <si>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</si>
  <si>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</si>
  <si>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</si>
  <si>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</si>
  <si>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</si>
  <si>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</si>
  <si>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</si>
  <si>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</si>
  <si>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</si>
  <si>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</si>
  <si>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</si>
  <si>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</si>
  <si>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</si>
  <si>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</si>
  <si>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</si>
  <si>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</si>
  <si>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</si>
  <si>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</si>
  <si>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</si>
  <si>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</si>
  <si>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</si>
  <si>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</si>
  <si>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</si>
  <si>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</si>
  <si>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</si>
  <si>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</si>
  <si>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</si>
  <si>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</si>
  <si>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</si>
  <si>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</si>
  <si>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</si>
  <si>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</si>
  <si>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</si>
  <si>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</si>
  <si>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</si>
  <si>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</si>
  <si>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</si>
  <si>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</si>
  <si>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</si>
  <si>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</si>
  <si>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</si>
  <si>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</si>
  <si>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</si>
  <si>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</si>
  <si>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</si>
  <si>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</si>
  <si>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</si>
  <si>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</si>
  <si>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</si>
  <si>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</si>
  <si>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</si>
  <si>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</si>
  <si>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</si>
  <si>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</si>
  <si>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</si>
  <si>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</si>
  <si>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</si>
  <si>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</si>
  <si>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</si>
  <si>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</si>
  <si>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</si>
  <si>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</si>
  <si>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</si>
  <si>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</si>
  <si>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</si>
  <si>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</si>
  <si>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</si>
  <si>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</si>
  <si>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</si>
  <si>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</si>
  <si>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</si>
  <si>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</si>
  <si>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</si>
  <si>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</si>
  <si>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</si>
  <si>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</si>
  <si>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</si>
  <si>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</si>
  <si>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</si>
  <si>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</si>
  <si>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</si>
  <si>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</si>
  <si>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</si>
  <si>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</si>
  <si>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</si>
  <si>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</si>
  <si>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</si>
  <si>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</si>
  <si>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</si>
  <si>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</si>
  <si>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</si>
  <si>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</si>
  <si>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</si>
  <si>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</si>
  <si>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</si>
  <si>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</si>
  <si>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</si>
  <si>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</si>
  <si>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</si>
  <si>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</si>
  <si>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</si>
  <si>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</si>
  <si>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</si>
  <si>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</si>
  <si>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</si>
  <si>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</si>
  <si>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</si>
  <si>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</si>
  <si>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</si>
  <si>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</si>
  <si>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</si>
  <si>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</si>
  <si>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</si>
  <si>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</si>
  <si>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</si>
  <si>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</si>
  <si>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</si>
  <si>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</si>
  <si>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</si>
  <si>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</si>
  <si>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</si>
  <si>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</si>
  <si>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</si>
  <si>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</si>
  <si>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</si>
  <si>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</si>
  <si>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</si>
  <si>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</si>
  <si>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</si>
  <si>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</si>
  <si>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</si>
  <si>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</si>
  <si>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</si>
  <si>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</si>
  <si>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</si>
  <si>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</si>
  <si>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</si>
  <si>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</si>
  <si>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</si>
  <si>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</si>
  <si>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</si>
  <si>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</si>
  <si>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</si>
  <si>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</si>
  <si>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</si>
  <si>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</si>
  <si>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</si>
  <si>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</si>
  <si>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</si>
  <si>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</si>
  <si>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</si>
  <si>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</si>
  <si>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</si>
  <si>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</si>
  <si>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</si>
  <si>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</si>
  <si>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</si>
  <si>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</si>
  <si>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</si>
  <si>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</si>
  <si>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</si>
  <si>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</si>
  <si>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</si>
  <si>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</si>
  <si>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</si>
  <si>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</si>
  <si>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</si>
  <si>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</si>
  <si>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</si>
  <si>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</si>
  <si>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</si>
  <si>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</si>
  <si>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</si>
  <si>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</si>
  <si>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</si>
  <si>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</si>
  <si>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</si>
  <si>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</si>
  <si>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</si>
  <si>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</si>
  <si>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</si>
  <si>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</si>
  <si>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</si>
  <si>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</si>
  <si>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</si>
  <si>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</si>
  <si>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</si>
  <si>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</si>
  <si>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</si>
  <si>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</si>
  <si>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</si>
  <si>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</si>
  <si>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</si>
  <si>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</si>
  <si>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</si>
  <si>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</si>
  <si>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</si>
  <si>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</si>
  <si>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</si>
  <si>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</si>
  <si>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</si>
  <si>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</si>
  <si>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</si>
  <si>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</si>
  <si>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</si>
  <si>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</si>
  <si>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</si>
  <si>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</si>
  <si>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</si>
  <si>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</si>
  <si>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</si>
  <si>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</si>
  <si>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</si>
  <si>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</si>
  <si>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</si>
  <si>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</si>
  <si>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</si>
  <si>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</si>
  <si>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</si>
  <si>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</si>
  <si>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</si>
  <si>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</si>
  <si>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</si>
  <si>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</si>
  <si>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</si>
  <si>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</si>
  <si>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</si>
  <si>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</si>
  <si>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</si>
  <si>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</si>
  <si>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</si>
  <si>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</si>
  <si>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</si>
  <si>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</si>
  <si>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</si>
  <si>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</si>
  <si>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</si>
  <si>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</si>
  <si>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</si>
  <si>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</si>
  <si>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</si>
  <si>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</si>
  <si>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</si>
  <si>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</si>
  <si>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</si>
  <si>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</si>
  <si>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</si>
  <si>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</si>
  <si>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</si>
  <si>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</si>
  <si>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</si>
  <si>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</si>
  <si>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</si>
  <si>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</si>
  <si>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</si>
  <si>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</si>
  <si>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</si>
  <si>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</si>
  <si>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</si>
  <si>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</si>
  <si>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</si>
  <si>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</si>
  <si>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</si>
  <si>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</si>
  <si>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</si>
  <si>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</si>
  <si>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</si>
  <si>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</si>
  <si>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</si>
  <si>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</si>
  <si>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</si>
  <si>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</si>
  <si>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</si>
  <si>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</si>
  <si>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</si>
  <si>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</si>
  <si>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</si>
  <si>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</si>
  <si>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</si>
  <si>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</si>
  <si>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</si>
  <si>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</si>
  <si>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</si>
  <si>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</si>
  <si>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</si>
  <si>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</si>
  <si>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</si>
  <si>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</si>
  <si>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</si>
  <si>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</si>
  <si>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</si>
  <si>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</si>
  <si>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</si>
  <si>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</si>
  <si>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</si>
  <si>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</si>
  <si>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</si>
  <si>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</si>
  <si>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</si>
  <si>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</si>
  <si>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</si>
  <si>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</si>
  <si>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</si>
  <si>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</si>
  <si>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</si>
  <si>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</si>
  <si>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</si>
  <si>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</si>
  <si>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</si>
  <si>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</si>
  <si>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</si>
  <si>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</si>
  <si>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</si>
  <si>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</si>
  <si>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</si>
  <si>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</si>
  <si>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</si>
  <si>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</si>
  <si>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</si>
  <si>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</si>
  <si>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</si>
  <si>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</si>
  <si>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</si>
  <si>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</si>
  <si>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</si>
  <si>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</si>
  <si>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</si>
  <si>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</si>
  <si>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</si>
  <si>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</si>
  <si>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</si>
  <si>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</si>
  <si>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</si>
  <si>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</si>
  <si>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</si>
  <si>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</si>
  <si>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</si>
  <si>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</si>
  <si>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</si>
  <si>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</si>
  <si>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</si>
  <si>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</si>
  <si>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</si>
  <si>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</si>
  <si>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</si>
  <si>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</si>
  <si>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</si>
  <si>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</si>
  <si>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</si>
  <si>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</si>
  <si>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</si>
  <si>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</si>
  <si>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</si>
  <si>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</si>
  <si>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</si>
  <si>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</si>
  <si>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</si>
  <si>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</si>
  <si>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</si>
  <si>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</si>
  <si>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</si>
  <si>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</si>
  <si>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</si>
  <si>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</si>
  <si>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</si>
  <si>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</si>
  <si>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</si>
  <si>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</si>
  <si>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</si>
  <si>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</si>
  <si>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</si>
  <si>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</si>
  <si>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</si>
  <si>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</si>
  <si>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</si>
  <si>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</si>
  <si>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</si>
  <si>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</si>
  <si>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</si>
  <si>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</si>
  <si>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</si>
  <si>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</si>
  <si>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</si>
  <si>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</si>
  <si>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</si>
  <si>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</si>
  <si>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</si>
  <si>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</si>
  <si>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</si>
  <si>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</si>
  <si>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</si>
  <si>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</si>
  <si>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</si>
  <si>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</si>
  <si>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</si>
  <si>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</si>
  <si>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</si>
  <si>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</si>
  <si>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</si>
  <si>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</si>
  <si>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</si>
  <si>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</si>
  <si>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</si>
  <si>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</si>
  <si>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</si>
  <si>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</si>
  <si>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</si>
  <si>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</si>
  <si>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</si>
  <si>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</si>
  <si>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</si>
  <si>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</si>
  <si>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</si>
  <si>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</si>
  <si>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</si>
  <si>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</si>
  <si>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</si>
  <si>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</si>
  <si>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</si>
  <si>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</si>
  <si>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</si>
  <si>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</si>
  <si>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</si>
  <si>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</si>
  <si>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</si>
  <si>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</si>
  <si>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</si>
  <si>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</si>
  <si>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</si>
  <si>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</si>
  <si>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</si>
  <si>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</si>
  <si>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</si>
  <si>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</si>
  <si>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</si>
  <si>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</si>
  <si>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</si>
  <si>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</si>
  <si>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</si>
  <si>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</si>
  <si>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</si>
  <si>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</si>
  <si>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</si>
  <si>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</si>
  <si>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</si>
  <si>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</si>
  <si>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</si>
  <si>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</si>
  <si>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</si>
  <si>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</si>
  <si>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</si>
  <si>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</si>
  <si>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</si>
  <si>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</si>
  <si>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</si>
  <si>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</si>
  <si>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</si>
  <si>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</si>
  <si>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</si>
  <si>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</si>
  <si>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</si>
  <si>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</si>
  <si>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</si>
  <si>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</si>
  <si>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</si>
  <si>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</si>
  <si>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</si>
  <si>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</si>
  <si>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</si>
  <si>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</si>
  <si>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</si>
  <si>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</si>
  <si>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</si>
  <si>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</si>
  <si>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</si>
  <si>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</si>
  <si>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</si>
  <si>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</si>
  <si>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</si>
  <si>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</si>
  <si>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</si>
  <si>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</si>
  <si>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</si>
  <si>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</si>
  <si>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</si>
  <si>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</si>
  <si>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</si>
  <si>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</si>
  <si>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</si>
  <si>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</si>
  <si>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</si>
  <si>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</si>
  <si>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</si>
  <si>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</si>
  <si>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</si>
  <si>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</si>
  <si>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</si>
  <si>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</si>
  <si>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</si>
  <si>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</si>
  <si>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</si>
  <si>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</si>
  <si>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</si>
  <si>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</si>
  <si>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</si>
  <si>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</si>
  <si>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</si>
  <si>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</si>
  <si>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</si>
  <si>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</si>
  <si>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</si>
  <si>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</si>
  <si>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</si>
  <si>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</si>
  <si>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</si>
  <si>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</si>
  <si>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</si>
  <si>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</si>
  <si>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</si>
  <si>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</si>
  <si>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</si>
  <si>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</si>
  <si>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</si>
  <si>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</si>
  <si>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</si>
  <si>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</si>
  <si>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</si>
  <si>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</si>
  <si>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</si>
  <si>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</si>
  <si>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</si>
  <si>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</si>
  <si>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</si>
  <si>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</si>
  <si>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</si>
  <si>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</si>
  <si>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</si>
  <si>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</si>
  <si>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</si>
  <si>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</si>
  <si>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</si>
  <si>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</si>
  <si>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</si>
  <si>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</si>
  <si>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</si>
  <si>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</si>
  <si>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</si>
  <si>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</si>
  <si>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</si>
  <si>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</si>
  <si>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</si>
  <si>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</si>
  <si>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</si>
  <si>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</si>
  <si>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</si>
  <si>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</si>
  <si>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</si>
  <si>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</si>
  <si>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</si>
  <si>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</si>
  <si>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</si>
  <si>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</si>
  <si>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</si>
  <si>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</si>
  <si>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</si>
  <si>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</si>
  <si>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</si>
  <si>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</si>
  <si>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</si>
  <si>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</si>
  <si>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</si>
  <si>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</si>
  <si>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</si>
  <si>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</si>
  <si>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</si>
  <si>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</si>
  <si>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</si>
  <si>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</si>
  <si>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</si>
  <si>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</si>
  <si>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</si>
  <si>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</si>
  <si>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</si>
  <si>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</si>
  <si>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</si>
  <si>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</si>
  <si>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</si>
  <si>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</si>
  <si>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</si>
  <si>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</si>
  <si>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</si>
  <si>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</si>
  <si>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</si>
  <si>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</si>
  <si>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</si>
  <si>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</si>
  <si>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</si>
  <si>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</si>
  <si>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</si>
  <si>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</si>
  <si>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</si>
  <si>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</si>
  <si>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</si>
  <si>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</si>
  <si>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</si>
  <si>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</si>
  <si>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</si>
  <si>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</si>
  <si>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</si>
  <si>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</si>
  <si>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</si>
  <si>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</si>
  <si>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</si>
  <si>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</si>
  <si>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</si>
  <si>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</si>
  <si>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</si>
  <si>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</si>
  <si>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</si>
  <si>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</si>
  <si>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</si>
  <si>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</si>
  <si>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</si>
  <si>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</si>
  <si>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</si>
  <si>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</si>
  <si>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</si>
  <si>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</si>
  <si>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</si>
  <si>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</si>
  <si>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</si>
  <si>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</si>
  <si>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</si>
  <si>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</si>
  <si>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</si>
  <si>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</si>
  <si>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</si>
  <si>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</si>
  <si>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</si>
  <si>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</si>
  <si>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</si>
  <si>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</si>
  <si>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</si>
  <si>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</si>
  <si>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</si>
  <si>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</si>
  <si>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</si>
  <si>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</si>
  <si>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</si>
  <si>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</si>
  <si>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</si>
  <si>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</si>
  <si>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</si>
  <si>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</si>
  <si>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</si>
  <si>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</si>
  <si>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</si>
  <si>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</si>
  <si>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</si>
  <si>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</si>
  <si>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</si>
  <si>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</si>
  <si>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</si>
  <si>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</si>
  <si>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</si>
  <si>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</si>
  <si>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</si>
  <si>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</si>
  <si>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</si>
  <si>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</si>
  <si>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</si>
  <si>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</si>
  <si>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</si>
  <si>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</si>
  <si>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</si>
  <si>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</si>
  <si>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</si>
  <si>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</si>
  <si>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</si>
  <si>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</si>
  <si>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</si>
  <si>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</si>
  <si>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</si>
  <si>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</si>
  <si>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</si>
  <si>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</si>
  <si>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</si>
  <si>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</si>
  <si>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</si>
  <si>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</si>
  <si>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</si>
  <si>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</si>
  <si>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</si>
  <si>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</si>
  <si>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</si>
  <si>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</si>
  <si>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</si>
  <si>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</si>
  <si>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</si>
  <si>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</si>
  <si>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</si>
  <si>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</si>
  <si>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</si>
  <si>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</si>
  <si>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</si>
  <si>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</si>
  <si>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</si>
  <si>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</si>
  <si>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</si>
  <si>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</si>
  <si>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</si>
  <si>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</si>
  <si>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</si>
  <si>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</si>
  <si>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</si>
  <si>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</si>
  <si>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</si>
  <si>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</si>
  <si>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</si>
  <si>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</si>
  <si>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</si>
  <si>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</si>
  <si>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</si>
  <si>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</si>
  <si>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</si>
  <si>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</si>
  <si>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</si>
  <si>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</si>
  <si>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</si>
  <si>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</si>
  <si>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</si>
  <si>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</si>
  <si>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</si>
  <si>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</si>
  <si>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</si>
  <si>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</si>
  <si>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</si>
  <si>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</si>
  <si>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</si>
  <si>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</si>
  <si>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</si>
  <si>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</si>
  <si>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</si>
  <si>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</si>
  <si>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</si>
  <si>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</si>
  <si>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</si>
  <si>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</si>
  <si>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</si>
  <si>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</si>
  <si>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</si>
  <si>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</si>
  <si>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</si>
  <si>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</si>
  <si>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</si>
  <si>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</si>
  <si>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</si>
  <si>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</si>
  <si>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</si>
  <si>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</si>
  <si>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</si>
  <si>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</si>
  <si>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</si>
  <si>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</si>
  <si>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</si>
  <si>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</si>
  <si>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</si>
  <si>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</si>
  <si>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</si>
  <si>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</si>
  <si>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</si>
  <si>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</si>
  <si>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</si>
  <si>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</si>
  <si>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</si>
  <si>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</si>
  <si>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</si>
  <si>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</si>
  <si>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</si>
  <si>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</si>
  <si>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</si>
  <si>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</si>
  <si>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</si>
  <si>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</si>
  <si>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</si>
  <si>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</si>
  <si>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</si>
  <si>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</si>
  <si>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</si>
  <si>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</si>
  <si>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</si>
  <si>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</si>
  <si>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</si>
  <si>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</si>
  <si>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</si>
  <si>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</si>
  <si>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</si>
  <si>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</si>
  <si>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</si>
  <si>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</si>
  <si>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</si>
  <si>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</si>
  <si>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</si>
  <si>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</si>
  <si>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</si>
  <si>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</si>
  <si>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</si>
  <si>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</si>
  <si>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</si>
  <si>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</si>
  <si>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</si>
  <si>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</si>
  <si>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</si>
  <si>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</si>
  <si>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</si>
  <si>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</si>
  <si>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</si>
  <si>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</si>
  <si>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</si>
  <si>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</si>
  <si>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</si>
  <si>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</si>
  <si>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</si>
  <si>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</si>
  <si>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</si>
  <si>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</si>
  <si>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</si>
  <si>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</si>
  <si>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</si>
  <si>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</si>
  <si>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</si>
  <si>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</si>
  <si>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</si>
  <si>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</si>
  <si>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</si>
  <si>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</si>
  <si>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</si>
  <si>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</si>
  <si>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</si>
  <si>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</si>
  <si>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</si>
  <si>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</si>
  <si>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</si>
  <si>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</si>
  <si>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</si>
  <si>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</si>
  <si>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</si>
  <si>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</si>
  <si>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</si>
  <si>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</si>
  <si>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</si>
  <si>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</si>
  <si>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</si>
  <si>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</si>
  <si>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</si>
  <si>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</si>
  <si>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</si>
  <si>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</si>
  <si>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</si>
  <si>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</si>
  <si>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</si>
  <si>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</si>
  <si>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</si>
  <si>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</si>
  <si>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</si>
  <si>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</si>
  <si>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</si>
  <si>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</si>
  <si>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</si>
  <si>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</si>
  <si>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</si>
  <si>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</si>
  <si>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</si>
  <si>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</si>
  <si>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</si>
  <si>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</si>
  <si>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</si>
  <si>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</si>
  <si>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</si>
  <si>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</si>
  <si>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</si>
  <si>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</si>
  <si>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</si>
  <si>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</si>
  <si>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</si>
  <si>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</si>
  <si>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</si>
  <si>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</si>
  <si>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</si>
  <si>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</si>
  <si>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</si>
  <si>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</si>
  <si>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</si>
  <si>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</si>
  <si>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</si>
  <si>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</si>
  <si>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</si>
  <si>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</si>
  <si>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</si>
  <si>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</si>
  <si>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</si>
  <si>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</si>
  <si>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</si>
  <si>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</si>
  <si>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</si>
  <si>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</si>
  <si>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</si>
  <si>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</si>
  <si>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</si>
  <si>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</si>
  <si>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</si>
  <si>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</si>
  <si>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</si>
  <si>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</si>
  <si>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</si>
  <si>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</si>
  <si>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</si>
  <si>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</si>
  <si>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</si>
  <si>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</si>
  <si>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</si>
  <si>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</si>
  <si>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</si>
  <si>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</si>
  <si>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</si>
  <si>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</si>
  <si>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</si>
  <si>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</si>
  <si>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</si>
  <si>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</si>
  <si>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</si>
  <si>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</si>
  <si>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</si>
  <si>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</si>
  <si>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</si>
  <si>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</si>
  <si>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</si>
  <si>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</si>
  <si>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</si>
  <si>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</si>
  <si>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</si>
  <si>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</si>
  <si>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</si>
  <si>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</si>
  <si>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</si>
  <si>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</si>
  <si>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</si>
  <si>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</si>
  <si>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</si>
  <si>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</si>
  <si>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</si>
  <si>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</si>
  <si>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</si>
  <si>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</si>
  <si>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</si>
  <si>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</si>
  <si>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</si>
  <si>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</si>
  <si>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</si>
  <si>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</si>
  <si>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</si>
  <si>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</si>
  <si>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</si>
  <si>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</si>
  <si>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</si>
  <si>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</si>
  <si>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</si>
  <si>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</si>
  <si>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</si>
  <si>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</si>
  <si>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</si>
  <si>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</si>
  <si>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</si>
  <si>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</si>
  <si>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</si>
  <si>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</si>
  <si>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</si>
  <si>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</si>
  <si>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</si>
  <si>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</si>
  <si>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</si>
  <si>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</si>
  <si>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</si>
  <si>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</si>
  <si>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</si>
  <si>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</si>
  <si>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</si>
  <si>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</si>
  <si>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</si>
  <si>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</si>
  <si>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</si>
  <si>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</si>
  <si>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</si>
  <si>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</si>
  <si>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</si>
  <si>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</si>
  <si>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</si>
  <si>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</si>
  <si>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</si>
  <si>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</si>
  <si>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</si>
  <si>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</si>
  <si>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</si>
  <si>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</si>
  <si>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</si>
  <si>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</si>
  <si>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</si>
  <si>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</si>
  <si>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</si>
  <si>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</si>
  <si>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</si>
  <si>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</si>
  <si>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</si>
  <si>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</si>
  <si>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</si>
  <si>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</si>
  <si>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</si>
  <si>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</si>
  <si>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</si>
  <si>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</si>
  <si>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</si>
  <si>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</si>
  <si>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</si>
  <si>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</si>
  <si>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</si>
  <si>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</si>
  <si>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</si>
  <si>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</si>
  <si>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</si>
  <si>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</si>
  <si>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</si>
  <si>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</si>
  <si>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</si>
  <si>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</si>
  <si>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</si>
  <si>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</si>
  <si>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</si>
  <si>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</si>
  <si>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</si>
  <si>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</si>
  <si>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</si>
  <si>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</si>
  <si>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</si>
  <si>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</si>
  <si>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</si>
  <si>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</si>
  <si>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</si>
  <si>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</si>
  <si>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</si>
  <si>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</si>
  <si>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</si>
  <si>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</si>
  <si>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</si>
  <si>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</si>
  <si>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</si>
  <si>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</si>
  <si>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</si>
  <si>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</si>
  <si>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</si>
  <si>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</si>
  <si>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</si>
  <si>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</si>
  <si>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</si>
  <si>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</si>
  <si>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</si>
  <si>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</si>
  <si>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</si>
  <si>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</si>
  <si>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</si>
  <si>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</si>
  <si>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</si>
  <si>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</si>
  <si>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</si>
  <si>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</si>
  <si>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</si>
  <si>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</si>
  <si>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</si>
  <si>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</si>
  <si>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</si>
  <si>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</si>
  <si>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</si>
  <si>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</si>
  <si>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</si>
  <si>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</si>
  <si>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</si>
  <si>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</si>
  <si>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</si>
  <si>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</si>
  <si>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</si>
  <si>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</si>
  <si>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</si>
  <si>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</si>
  <si>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</si>
  <si>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</si>
  <si>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</si>
  <si>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</si>
  <si>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</si>
  <si>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</si>
  <si>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</si>
  <si>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</si>
  <si>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</si>
  <si>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</si>
  <si>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</si>
  <si>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</si>
  <si>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</si>
  <si>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</si>
  <si>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</si>
  <si>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</si>
  <si>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</si>
  <si>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</si>
  <si>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</si>
  <si>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</si>
  <si>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</si>
  <si>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</si>
  <si>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</si>
  <si>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</si>
  <si>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</si>
  <si>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</si>
  <si>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</si>
  <si>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</si>
  <si>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</si>
  <si>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</si>
  <si>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</si>
  <si>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</si>
  <si>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</si>
  <si>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</si>
  <si>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</si>
  <si>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</si>
  <si>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</si>
  <si>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</si>
  <si>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</si>
  <si>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</si>
  <si>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</si>
  <si>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</si>
  <si>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</si>
  <si>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</si>
  <si>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</si>
  <si>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</si>
  <si>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</si>
  <si>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</si>
  <si>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</si>
  <si>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</si>
  <si>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</si>
  <si>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</si>
  <si>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</si>
  <si>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</si>
  <si>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</si>
  <si>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</si>
  <si>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</si>
  <si>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</si>
  <si>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</si>
  <si>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</si>
  <si>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</si>
  <si>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</si>
  <si>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</si>
  <si>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</si>
  <si>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</si>
  <si>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</si>
  <si>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</si>
  <si>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</si>
  <si>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</si>
  <si>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</si>
  <si>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</si>
  <si>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</si>
  <si>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</si>
  <si>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</si>
  <si>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</si>
  <si>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</si>
  <si>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</si>
  <si>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</si>
  <si>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</si>
  <si>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</si>
  <si>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</si>
  <si>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</si>
  <si>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</si>
  <si>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</si>
  <si>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</si>
  <si>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</si>
  <si>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</si>
  <si>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</si>
  <si>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</si>
  <si>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</si>
  <si>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</si>
  <si>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</si>
  <si>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</si>
  <si>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</si>
  <si>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</si>
  <si>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</si>
  <si>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</si>
  <si>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</si>
  <si>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</si>
  <si>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</si>
  <si>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</si>
  <si>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</si>
  <si>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</si>
  <si>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</si>
  <si>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</si>
  <si>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</si>
  <si>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</si>
  <si>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</si>
  <si>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</si>
  <si>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</si>
  <si>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</si>
  <si>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</si>
  <si>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</si>
  <si>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</si>
  <si>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</si>
  <si>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</si>
  <si>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</si>
  <si>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</si>
  <si>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</si>
  <si>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</si>
  <si>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</si>
  <si>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</si>
  <si>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</si>
  <si>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</si>
  <si>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</si>
  <si>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</si>
  <si>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</si>
  <si>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</si>
  <si>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</si>
  <si>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</si>
  <si>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</si>
  <si>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</si>
  <si>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</si>
  <si>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</si>
  <si>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</si>
  <si>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</si>
  <si>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</si>
  <si>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</si>
  <si>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</si>
  <si>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</si>
  <si>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</si>
  <si>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</si>
  <si>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</si>
  <si>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</si>
  <si>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</si>
  <si>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</si>
  <si>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</si>
  <si>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</si>
  <si>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</si>
  <si>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</si>
  <si>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</si>
  <si>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</si>
  <si>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</si>
  <si>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</si>
  <si>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</si>
  <si>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</si>
  <si>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</si>
  <si>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</si>
  <si>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</si>
  <si>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</si>
  <si>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</si>
  <si>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</si>
  <si>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</si>
  <si>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</si>
  <si>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</si>
  <si>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</si>
  <si>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</si>
  <si>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</si>
  <si>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</si>
  <si>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</si>
  <si>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</si>
  <si>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</si>
  <si>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</si>
  <si>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</si>
  <si>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</si>
  <si>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</si>
  <si>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</si>
  <si>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</si>
  <si>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</si>
  <si>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</si>
  <si>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</si>
  <si>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</si>
  <si>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</si>
  <si>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</si>
  <si>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</si>
  <si>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</si>
  <si>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</si>
  <si>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</si>
  <si>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</si>
  <si>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</si>
  <si>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</si>
  <si>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</si>
  <si>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</si>
  <si>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</si>
  <si>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</si>
  <si>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</si>
  <si>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</si>
  <si>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</si>
  <si>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</si>
  <si>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</si>
  <si>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</si>
  <si>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</si>
  <si>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</si>
  <si>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</si>
  <si>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</si>
  <si>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</si>
  <si>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</si>
  <si>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</si>
  <si>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</si>
  <si>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</si>
  <si>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</si>
  <si>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</si>
  <si>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</si>
  <si>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</si>
  <si>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</si>
  <si>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</si>
  <si>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</si>
  <si>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</si>
  <si>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</si>
  <si>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</si>
  <si>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</si>
  <si>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</si>
  <si>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</si>
  <si>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</si>
  <si>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</si>
  <si>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</si>
  <si>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</si>
  <si>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</si>
  <si>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</si>
  <si>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</si>
  <si>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</si>
  <si>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</si>
  <si>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</si>
  <si>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</si>
  <si>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</si>
  <si>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</si>
  <si>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</si>
  <si>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</si>
  <si>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</si>
  <si>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</si>
  <si>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</si>
  <si>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</si>
  <si>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</si>
  <si>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</si>
  <si>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</si>
  <si>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</si>
  <si>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</si>
  <si>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</si>
  <si>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</si>
  <si>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</si>
  <si>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</si>
  <si>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</si>
  <si>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</si>
  <si>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</si>
  <si>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</si>
  <si>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</si>
  <si>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</si>
  <si>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</si>
  <si>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</si>
  <si>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</si>
  <si>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</si>
  <si>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</si>
  <si>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</si>
  <si>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</si>
  <si>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</si>
  <si>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</si>
  <si>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</si>
  <si>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</si>
  <si>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</si>
  <si>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</si>
  <si>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</si>
  <si>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</si>
  <si>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</si>
  <si>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</si>
  <si>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</si>
  <si>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</si>
  <si>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</si>
  <si>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</si>
  <si>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</si>
  <si>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</si>
  <si>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</si>
  <si>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</si>
  <si>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</si>
  <si>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</si>
  <si>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</si>
  <si>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</si>
  <si>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</si>
  <si>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</si>
  <si>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</si>
  <si>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</si>
  <si>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</si>
  <si>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</si>
  <si>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</si>
  <si>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</si>
  <si>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</si>
  <si>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</si>
  <si>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</si>
  <si>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</si>
  <si>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</si>
  <si>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</si>
  <si>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</si>
  <si>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</si>
  <si>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</si>
  <si>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</si>
  <si>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</si>
  <si>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</si>
  <si>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</si>
  <si>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</si>
  <si>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</si>
  <si>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</si>
  <si>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</si>
  <si>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</si>
  <si>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</si>
  <si>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</si>
  <si>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</si>
  <si>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</si>
  <si>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</si>
  <si>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</si>
  <si>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</si>
  <si>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</si>
  <si>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</si>
  <si>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</si>
  <si>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</si>
  <si>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</si>
  <si>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</si>
  <si>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</si>
  <si>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</si>
  <si>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</si>
  <si>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</si>
  <si>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</si>
  <si>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</si>
  <si>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</si>
  <si>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</si>
  <si>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</si>
  <si>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</si>
  <si>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</si>
  <si>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</si>
  <si>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</si>
  <si>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</si>
  <si>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</si>
  <si>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</si>
  <si>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</si>
  <si>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</si>
  <si>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</si>
  <si>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</si>
  <si>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</si>
  <si>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</si>
  <si>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</si>
  <si>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</si>
  <si>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</si>
  <si>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</si>
  <si>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</si>
  <si>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</si>
  <si>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</si>
  <si>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</si>
  <si>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</si>
  <si>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</si>
  <si>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</si>
  <si>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</si>
  <si>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</si>
  <si>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</si>
  <si>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</si>
  <si>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</si>
  <si>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</si>
  <si>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</si>
  <si>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</si>
  <si>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</si>
  <si>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</si>
  <si>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</si>
  <si>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</si>
  <si>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</si>
  <si>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</si>
  <si>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</si>
  <si>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</si>
  <si>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</si>
  <si>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</si>
  <si>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</si>
  <si>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</si>
  <si>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</si>
  <si>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</si>
  <si>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</si>
  <si>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</si>
  <si>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</si>
  <si>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</si>
  <si>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</si>
  <si>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</si>
  <si>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</si>
  <si>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</si>
  <si>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</si>
  <si>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</si>
  <si>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</si>
  <si>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</si>
  <si>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</si>
  <si>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</si>
  <si>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</si>
  <si>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</si>
  <si>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</si>
  <si>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</si>
  <si>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</si>
  <si>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</si>
  <si>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</si>
  <si>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</si>
  <si>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</si>
  <si>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</si>
  <si>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</si>
  <si>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</si>
  <si>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</si>
  <si>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</si>
  <si>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</si>
  <si>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</si>
  <si>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</si>
  <si>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</si>
  <si>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</si>
  <si>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</si>
  <si>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</si>
  <si>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</si>
  <si>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</si>
  <si>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</si>
  <si>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</si>
  <si>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</si>
  <si>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</si>
  <si>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</si>
  <si>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</si>
  <si>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</si>
  <si>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</si>
  <si>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</si>
  <si>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</si>
  <si>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</si>
  <si>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</si>
  <si>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</si>
  <si>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</si>
  <si>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</si>
  <si>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</si>
  <si>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</si>
  <si>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</si>
  <si>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</si>
  <si>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</si>
  <si>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</si>
  <si>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</si>
  <si>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</si>
  <si>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</si>
  <si>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</si>
  <si>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</si>
  <si>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</si>
  <si>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</si>
  <si>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</si>
  <si>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</si>
  <si>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</si>
  <si>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</si>
  <si>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</si>
  <si>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</si>
  <si>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</si>
  <si>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</si>
  <si>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</si>
  <si>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</si>
  <si>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</si>
  <si>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</si>
  <si>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</si>
  <si>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</si>
  <si>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</si>
  <si>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</si>
  <si>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</si>
  <si>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</si>
  <si>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</si>
  <si>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</si>
  <si>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</si>
  <si>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</si>
  <si>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</si>
  <si>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</si>
  <si>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</si>
  <si>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</si>
  <si>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</si>
  <si>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</si>
  <si>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</si>
  <si>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</si>
  <si>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</si>
  <si>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</si>
  <si>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</si>
  <si>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</si>
  <si>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</si>
  <si>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</si>
  <si>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</si>
  <si>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</si>
  <si>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</si>
  <si>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</si>
  <si>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</si>
  <si>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</si>
  <si>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</si>
  <si>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</si>
  <si>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</si>
  <si>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</si>
  <si>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</si>
  <si>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</si>
  <si>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</si>
  <si>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</si>
  <si>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</si>
  <si>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</si>
  <si>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</si>
  <si>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</si>
  <si>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</si>
  <si>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</si>
  <si>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</si>
  <si>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</si>
  <si>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</si>
  <si>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</si>
  <si>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</si>
  <si>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</si>
  <si>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</si>
  <si>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</si>
  <si>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</si>
  <si>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</si>
  <si>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</si>
  <si>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</si>
  <si>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</si>
  <si>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</si>
  <si>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</si>
  <si>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</si>
  <si>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</si>
  <si>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</si>
  <si>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</si>
  <si>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</si>
  <si>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</si>
  <si>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</si>
  <si>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</si>
  <si>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</si>
  <si>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</si>
  <si>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</si>
  <si>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</si>
  <si>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</si>
  <si>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</si>
  <si>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</si>
  <si>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</si>
  <si>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</si>
  <si>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</si>
  <si>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</si>
  <si>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</si>
  <si>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</si>
  <si>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</si>
  <si>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</si>
  <si>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</si>
  <si>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</si>
  <si>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</si>
  <si>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</si>
  <si>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</si>
  <si>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</si>
  <si>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</si>
  <si>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</si>
  <si>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</si>
  <si>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</si>
  <si>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</si>
  <si>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</si>
  <si>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</si>
  <si>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</si>
  <si>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</si>
  <si>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</si>
  <si>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</si>
  <si>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</si>
  <si>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</si>
  <si>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</si>
  <si>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</si>
  <si>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</si>
  <si>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</si>
  <si>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</si>
  <si>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</si>
  <si>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</si>
  <si>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</si>
  <si>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</si>
  <si>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</si>
  <si>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</si>
  <si>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</si>
  <si>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</si>
  <si>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</si>
  <si>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</si>
  <si>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</si>
  <si>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</si>
  <si>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</si>
  <si>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</si>
  <si>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</si>
  <si>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</si>
  <si>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</si>
  <si>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</si>
  <si>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</si>
  <si>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</si>
  <si>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</si>
  <si>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</si>
  <si>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</si>
  <si>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</si>
  <si>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</si>
  <si>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</si>
  <si>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</si>
  <si>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</si>
  <si>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</si>
  <si>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</si>
  <si>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</si>
  <si>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</si>
  <si>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</si>
  <si>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</si>
  <si>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</si>
  <si>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</si>
  <si>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</si>
  <si>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</si>
  <si>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</si>
  <si>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</si>
  <si>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</si>
  <si>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</si>
  <si>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</si>
  <si>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</si>
  <si>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</si>
  <si>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</si>
  <si>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</si>
  <si>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</si>
  <si>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</si>
  <si>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</si>
  <si>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</si>
  <si>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</si>
  <si>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</si>
  <si>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</si>
  <si>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</si>
  <si>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</si>
  <si>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</si>
  <si>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</si>
  <si>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</si>
  <si>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</si>
  <si>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</si>
  <si>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</si>
  <si>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</si>
  <si>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</si>
  <si>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</si>
  <si>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</si>
  <si>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</si>
  <si>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</si>
  <si>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</si>
  <si>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</si>
  <si>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</si>
  <si>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</si>
  <si>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</si>
  <si>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</si>
  <si>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</si>
  <si>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</si>
  <si>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</si>
  <si>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</si>
  <si>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</si>
  <si>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</si>
  <si>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</si>
  <si>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</si>
  <si>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</si>
  <si>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</si>
  <si>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</si>
  <si>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</si>
  <si>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</si>
  <si>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</si>
  <si>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</si>
  <si>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</si>
  <si>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</si>
  <si>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</si>
  <si>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</si>
  <si>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</si>
  <si>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</si>
  <si>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</si>
  <si>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</si>
  <si>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</si>
  <si>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</si>
  <si>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</si>
  <si>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</si>
  <si>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</si>
  <si>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</si>
  <si>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</si>
  <si>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</si>
  <si>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</si>
  <si>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</si>
  <si>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</si>
  <si>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</si>
  <si>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</si>
  <si>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</si>
  <si>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</si>
  <si>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</si>
  <si>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</si>
  <si>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</si>
  <si>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</si>
  <si>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</si>
  <si>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</si>
  <si>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</si>
  <si>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</si>
  <si>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</si>
  <si>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</si>
  <si>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</si>
  <si>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</si>
  <si>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</si>
  <si>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</si>
  <si>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</si>
  <si>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</si>
  <si>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</si>
  <si>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</si>
  <si>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</si>
  <si>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</si>
  <si>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</si>
  <si>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</si>
  <si>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</si>
  <si>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</si>
  <si>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</si>
  <si>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</si>
  <si>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</si>
  <si>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</si>
  <si>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</si>
  <si>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</si>
  <si>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</si>
  <si>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</si>
  <si>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</si>
  <si>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</si>
  <si>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</si>
  <si>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</si>
  <si>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</si>
  <si>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</si>
  <si>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</si>
  <si>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</si>
  <si>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</si>
  <si>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</si>
  <si>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</si>
  <si>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</si>
  <si>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</si>
  <si>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</si>
  <si>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</si>
  <si>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</si>
  <si>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</si>
  <si>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</si>
  <si>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</si>
  <si>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</si>
  <si>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</si>
  <si>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</si>
  <si>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</si>
  <si>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</si>
  <si>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</si>
  <si>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</si>
  <si>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</si>
  <si>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</si>
  <si>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</si>
  <si>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</si>
  <si>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</si>
  <si>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</si>
  <si>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</si>
  <si>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</si>
  <si>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</si>
  <si>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</si>
  <si>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</si>
  <si>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</si>
  <si>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</si>
  <si>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</si>
  <si>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</si>
  <si>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</si>
  <si>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</si>
  <si>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</si>
  <si>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</si>
  <si>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</si>
  <si>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</si>
  <si>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</si>
  <si>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</si>
  <si>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</si>
  <si>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</si>
  <si>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</si>
  <si>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</si>
  <si>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</si>
  <si>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</si>
  <si>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</si>
  <si>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</si>
  <si>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</si>
  <si>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</si>
  <si>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</si>
  <si>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</si>
  <si>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</si>
  <si>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</si>
  <si>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</si>
  <si>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</si>
  <si>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</si>
  <si>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</si>
  <si>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</si>
  <si>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</si>
  <si>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</si>
  <si>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</si>
  <si>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</si>
  <si>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</si>
  <si>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</si>
  <si>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</si>
  <si>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</si>
  <si>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</si>
  <si>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</si>
  <si>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</si>
  <si>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</si>
  <si>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</si>
  <si>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</si>
  <si>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</si>
  <si>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</si>
  <si>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</si>
  <si>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</si>
  <si>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</si>
  <si>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</si>
  <si>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</si>
  <si>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</si>
  <si>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</si>
  <si>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</si>
  <si>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</si>
  <si>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</si>
  <si>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</si>
  <si>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</si>
  <si>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</si>
  <si>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</si>
  <si>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</si>
  <si>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</si>
  <si>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</si>
  <si>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</si>
  <si>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</si>
  <si>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</si>
  <si>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</si>
  <si>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</si>
  <si>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</si>
  <si>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</si>
  <si>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</si>
  <si>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</si>
  <si>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</si>
  <si>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</si>
  <si>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</si>
  <si>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</si>
  <si>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</si>
  <si>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</si>
  <si>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</si>
  <si>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</si>
  <si>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</si>
  <si>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</si>
  <si>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</si>
  <si>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</si>
  <si>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</si>
  <si>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</si>
  <si>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</si>
  <si>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</si>
  <si>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</si>
  <si>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</si>
  <si>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</si>
  <si>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</si>
  <si>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</si>
  <si>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</si>
  <si>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</si>
  <si>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</si>
  <si>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</si>
  <si>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</si>
  <si>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</si>
  <si>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</si>
  <si>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</si>
  <si>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</si>
  <si>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</si>
  <si>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</si>
  <si>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</si>
  <si>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</si>
  <si>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</si>
  <si>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</si>
  <si>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</si>
  <si>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</si>
  <si>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</si>
  <si>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</si>
  <si>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</si>
  <si>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</si>
  <si>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</si>
  <si>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</si>
  <si>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</si>
  <si>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</si>
  <si>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</si>
  <si>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</si>
  <si>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</si>
  <si>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</si>
  <si>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</si>
  <si>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</si>
  <si>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</si>
  <si>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</si>
  <si>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</si>
  <si>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</si>
  <si>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</si>
  <si>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</si>
  <si>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</si>
  <si>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</si>
  <si>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</si>
  <si>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</si>
  <si>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</si>
  <si>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</si>
  <si>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</si>
  <si>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</si>
  <si>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</si>
  <si>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</si>
  <si>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</si>
  <si>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</si>
  <si>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</si>
  <si>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</si>
  <si>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</si>
  <si>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</si>
  <si>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</si>
  <si>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</si>
  <si>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</si>
  <si>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</si>
  <si>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</si>
  <si>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</si>
  <si>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</si>
  <si>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</si>
  <si>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</si>
  <si>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</si>
  <si>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</si>
  <si>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</si>
  <si>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</si>
  <si>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</si>
  <si>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</si>
  <si>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</si>
  <si>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</si>
  <si>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</si>
  <si>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</si>
  <si>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</si>
  <si>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</si>
  <si>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</si>
  <si>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</si>
  <si>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</si>
  <si>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</si>
  <si>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</si>
  <si>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</si>
  <si>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</si>
  <si>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</si>
  <si>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</si>
  <si>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</si>
  <si>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</si>
  <si>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</si>
  <si>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</si>
  <si>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</si>
  <si>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</si>
  <si>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</si>
  <si>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</si>
  <si>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</si>
  <si>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</si>
  <si>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</si>
  <si>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</si>
  <si>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</si>
  <si>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</si>
  <si>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</si>
  <si>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</si>
  <si>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</si>
  <si>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</si>
  <si>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</si>
  <si>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</si>
  <si>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</si>
  <si>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</si>
  <si>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</si>
  <si>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</si>
  <si>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</si>
  <si>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</si>
  <si>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</si>
  <si>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</si>
  <si>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</si>
  <si>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</si>
  <si>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</si>
  <si>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</si>
  <si>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</si>
  <si>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</si>
  <si>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</si>
  <si>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</si>
  <si>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</si>
  <si>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</si>
  <si>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</si>
  <si>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</si>
  <si>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</si>
  <si>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</si>
  <si>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</si>
  <si>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</si>
  <si>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</si>
  <si>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</si>
  <si>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</si>
  <si>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</si>
  <si>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</si>
  <si>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</si>
  <si>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</si>
  <si>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</si>
  <si>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</si>
  <si>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</si>
  <si>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</si>
  <si>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</si>
  <si>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</si>
  <si>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</si>
  <si>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</si>
  <si>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</si>
  <si>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</si>
  <si>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</si>
  <si>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</si>
  <si>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</si>
  <si>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</si>
  <si>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</si>
  <si>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</si>
  <si>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</si>
  <si>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</si>
  <si>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</si>
  <si>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</si>
  <si>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</si>
  <si>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</si>
  <si>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</si>
  <si>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</si>
  <si>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</si>
  <si>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</si>
  <si>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</si>
  <si>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</si>
  <si>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</si>
  <si>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</si>
  <si>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</si>
  <si>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</si>
  <si>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</si>
  <si>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</si>
  <si>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</si>
  <si>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</si>
  <si>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</si>
  <si>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</si>
  <si>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</si>
  <si>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</si>
  <si>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</si>
  <si>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</si>
  <si>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</si>
  <si>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</si>
  <si>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</si>
  <si>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</si>
  <si>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</si>
  <si>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</si>
  <si>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</si>
  <si>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</si>
  <si>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</si>
  <si>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</si>
  <si>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</si>
  <si>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</si>
  <si>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</si>
  <si>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</si>
  <si>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</si>
  <si>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</si>
  <si>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</si>
  <si>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</si>
  <si>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</si>
  <si>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</si>
  <si>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</si>
  <si>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</si>
  <si>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</si>
  <si>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</si>
  <si>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</si>
  <si>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</si>
  <si>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</si>
  <si>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</si>
  <si>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</si>
  <si>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</si>
  <si>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</si>
  <si>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</si>
  <si>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</si>
  <si>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</si>
  <si>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</si>
  <si>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</si>
  <si>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</si>
  <si>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</si>
  <si>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</si>
  <si>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</si>
  <si>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</si>
  <si>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</si>
  <si>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</si>
  <si>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</si>
  <si>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</si>
  <si>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</si>
  <si>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</si>
  <si>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</si>
  <si>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</si>
  <si>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</si>
  <si>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</si>
  <si>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</si>
  <si>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</si>
  <si>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</si>
  <si>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</si>
  <si>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</si>
  <si>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</si>
  <si>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</si>
  <si>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</si>
  <si>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</si>
  <si>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</si>
  <si>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</si>
  <si>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</si>
  <si>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</si>
  <si>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</si>
  <si>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</si>
  <si>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</si>
  <si>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</si>
  <si>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</si>
  <si>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</si>
  <si>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</si>
  <si>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</si>
  <si>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</si>
  <si>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</si>
  <si>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</si>
  <si>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</si>
  <si>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</si>
  <si>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</si>
  <si>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</si>
  <si>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</si>
  <si>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</si>
  <si>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</si>
  <si>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</si>
  <si>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</si>
  <si>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</si>
  <si>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</si>
  <si>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</si>
  <si>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</si>
  <si>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</si>
  <si>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</si>
  <si>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</si>
  <si>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</si>
  <si>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</si>
  <si>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</si>
  <si>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</si>
  <si>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</si>
  <si>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</si>
  <si>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</si>
  <si>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</si>
  <si>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</si>
  <si>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</si>
  <si>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</si>
  <si>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</si>
  <si>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</si>
  <si>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</si>
  <si>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</si>
  <si>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</si>
  <si>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</si>
  <si>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</si>
  <si>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</si>
  <si>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</si>
  <si>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</si>
  <si>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</si>
  <si>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</si>
  <si>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</si>
  <si>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</si>
  <si>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</si>
  <si>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</si>
  <si>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</si>
  <si>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</si>
  <si>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</si>
  <si>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</si>
  <si>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</si>
  <si>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</si>
  <si>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</si>
  <si>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</si>
  <si>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</si>
  <si>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</si>
  <si>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</si>
  <si>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</si>
  <si>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</si>
  <si>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</si>
  <si>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</si>
  <si>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</si>
  <si>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</si>
  <si>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</si>
  <si>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</si>
  <si>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</si>
  <si>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</si>
  <si>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</si>
  <si>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</si>
  <si>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</si>
  <si>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</si>
  <si>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</si>
  <si>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</si>
  <si>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</si>
  <si>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</si>
  <si>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</si>
  <si>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</si>
  <si>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</si>
  <si>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</si>
  <si>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</si>
  <si>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</si>
  <si>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</si>
  <si>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</si>
  <si>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</si>
  <si>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</si>
  <si>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</si>
  <si>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</si>
  <si>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</si>
  <si>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</si>
  <si>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</si>
  <si>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</si>
  <si>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</si>
  <si>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</si>
  <si>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</si>
  <si>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</si>
  <si>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</si>
  <si>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</si>
  <si>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</si>
  <si>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</si>
  <si>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</si>
  <si>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</si>
  <si>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</si>
  <si>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</si>
  <si>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</si>
  <si>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</si>
  <si>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</si>
  <si>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</si>
  <si>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</si>
  <si>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</si>
  <si>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</si>
  <si>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</si>
  <si>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</si>
  <si>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</si>
  <si>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</si>
  <si>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</si>
  <si>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</si>
  <si>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</si>
  <si>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</si>
  <si>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</si>
  <si>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</si>
  <si>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</si>
  <si>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</si>
  <si>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</si>
  <si>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</si>
  <si>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</si>
  <si>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</si>
  <si>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</si>
  <si>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</si>
  <si>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</si>
  <si>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</si>
  <si>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</si>
  <si>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</si>
  <si>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</si>
  <si>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</si>
  <si>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</si>
  <si>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</si>
  <si>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</si>
  <si>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</si>
  <si>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</si>
  <si>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</si>
  <si>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</si>
  <si>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</si>
  <si>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</si>
  <si>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</si>
  <si>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</si>
  <si>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</si>
  <si>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</si>
  <si>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</si>
  <si>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</si>
  <si>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</si>
  <si>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</si>
  <si>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</si>
  <si>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</si>
  <si>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</si>
  <si>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</si>
  <si>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</si>
  <si>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</si>
  <si>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</si>
  <si>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</si>
  <si>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</si>
  <si>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</si>
  <si>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</si>
  <si>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</si>
  <si>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</si>
  <si>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</si>
  <si>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</si>
  <si>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</si>
  <si>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</si>
  <si>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</si>
  <si>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</si>
  <si>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</si>
  <si>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</si>
  <si>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</si>
  <si>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</si>
  <si>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</si>
  <si>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</si>
  <si>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</si>
  <si>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</si>
  <si>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</si>
  <si>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</si>
  <si>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</si>
  <si>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</si>
  <si>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</si>
  <si>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</si>
  <si>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</si>
  <si>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</si>
  <si>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</si>
  <si>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</si>
  <si>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</si>
  <si>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</si>
  <si>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</si>
  <si>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</si>
  <si>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</si>
  <si>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</si>
  <si>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</si>
  <si>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</si>
  <si>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</si>
  <si>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</si>
  <si>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</si>
  <si>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</si>
  <si>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</si>
  <si>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</si>
  <si>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</si>
  <si>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</si>
  <si>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</si>
  <si>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</si>
  <si>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</si>
  <si>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</si>
  <si>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</si>
  <si>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</si>
  <si>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</si>
  <si>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</si>
  <si>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</si>
  <si>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</si>
  <si>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</si>
  <si>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</si>
  <si>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</si>
  <si>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</si>
  <si>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</si>
  <si>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</si>
  <si>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</si>
  <si>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</si>
  <si>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</si>
  <si>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</si>
  <si>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</si>
  <si>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</si>
  <si>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</si>
  <si>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</si>
  <si>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</si>
  <si>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</si>
  <si>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</si>
  <si>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</si>
  <si>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</si>
  <si>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</si>
  <si>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</si>
  <si>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</si>
  <si>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</si>
  <si>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</si>
  <si>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</si>
  <si>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</si>
  <si>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</si>
  <si>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</si>
  <si>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</si>
  <si>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</si>
  <si>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</si>
  <si>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</si>
  <si>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</si>
  <si>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</si>
  <si>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</si>
  <si>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</si>
  <si>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</si>
  <si>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</si>
  <si>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</si>
  <si>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</si>
  <si>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</si>
  <si>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</si>
  <si>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</si>
  <si>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</si>
  <si>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</si>
  <si>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</si>
  <si>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</si>
  <si>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</si>
  <si>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</si>
  <si>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</si>
  <si>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</si>
  <si>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</si>
  <si>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</si>
  <si>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</si>
  <si>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</si>
  <si>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</si>
  <si>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</si>
  <si>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</si>
  <si>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</si>
  <si>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</si>
  <si>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</si>
  <si>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</si>
  <si>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</si>
  <si>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</si>
  <si>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</si>
  <si>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</si>
  <si>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</si>
  <si>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</si>
  <si>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</si>
  <si>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</si>
  <si>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</si>
  <si>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</si>
  <si>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</si>
  <si>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</si>
  <si>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</si>
  <si>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</si>
  <si>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</si>
  <si>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</si>
  <si>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</si>
  <si>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</si>
  <si>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</si>
  <si>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</si>
  <si>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</si>
  <si>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</si>
  <si>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</si>
  <si>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</si>
  <si>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</si>
  <si>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</si>
  <si>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</si>
  <si>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</si>
  <si>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</si>
  <si>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</si>
  <si>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</si>
  <si>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</si>
  <si>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</si>
  <si>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</si>
  <si>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</si>
  <si>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</si>
  <si>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</si>
  <si>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</si>
  <si>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</si>
  <si>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</si>
  <si>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</si>
  <si>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</si>
  <si>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</si>
  <si>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</si>
  <si>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</si>
  <si>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</si>
  <si>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</si>
  <si>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</si>
  <si>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</si>
  <si>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</si>
  <si>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</si>
  <si>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</si>
  <si>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</si>
  <si>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</si>
  <si>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</si>
  <si>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</si>
  <si>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</si>
  <si>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</si>
  <si>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</si>
  <si>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</si>
  <si>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</si>
  <si>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</si>
  <si>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</si>
  <si>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</si>
  <si>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</si>
  <si>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</si>
  <si>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</si>
  <si>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</si>
  <si>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</si>
  <si>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</si>
  <si>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</si>
  <si>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</si>
  <si>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</si>
  <si>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</si>
  <si>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</si>
  <si>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</si>
  <si>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</si>
  <si>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</si>
  <si>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</si>
  <si>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</si>
  <si>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</si>
  <si>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</si>
  <si>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</si>
  <si>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</si>
  <si>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</si>
  <si>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</si>
  <si>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</si>
  <si>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</si>
  <si>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</si>
  <si>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</si>
  <si>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</si>
  <si>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</si>
  <si>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</si>
  <si>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</si>
  <si>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</si>
  <si>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</si>
  <si>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</si>
  <si>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</si>
  <si>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</si>
  <si>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</si>
  <si>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</si>
  <si>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</si>
  <si>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</si>
  <si>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</si>
  <si>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</si>
  <si>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</si>
  <si>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</si>
  <si>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</si>
  <si>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</si>
  <si>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</si>
  <si>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</si>
  <si>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</si>
  <si>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</si>
  <si>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</si>
  <si>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</si>
  <si>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</si>
  <si>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</si>
  <si>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</si>
  <si>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</si>
  <si>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</si>
  <si>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</si>
  <si>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</si>
  <si>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</si>
  <si>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</si>
  <si>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</si>
  <si>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</si>
  <si>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</si>
  <si>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</si>
  <si>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</si>
  <si>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</si>
  <si>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</si>
  <si>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</si>
  <si>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</si>
  <si>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</si>
  <si>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</si>
  <si>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</si>
  <si>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</si>
  <si>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</si>
  <si>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</si>
  <si>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</si>
  <si>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</si>
  <si>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</si>
  <si>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</si>
  <si>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</si>
  <si>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</si>
  <si>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</si>
  <si>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</si>
  <si>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</si>
  <si>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</si>
  <si>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</si>
  <si>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</si>
  <si>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</si>
  <si>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</si>
  <si>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</si>
  <si>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</si>
  <si>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</si>
  <si>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</si>
  <si>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</si>
  <si>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</si>
  <si>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</si>
  <si>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</si>
  <si>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</si>
  <si>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</si>
  <si>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</si>
  <si>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</si>
  <si>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</si>
  <si>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</si>
  <si>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</si>
  <si>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</si>
  <si>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</si>
  <si>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</si>
  <si>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</si>
  <si>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</si>
  <si>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</si>
  <si>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</si>
  <si>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</si>
  <si>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</si>
  <si>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</si>
  <si>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</si>
  <si>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</si>
  <si>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</si>
  <si>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</si>
  <si>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</si>
  <si>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</si>
  <si>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</si>
  <si>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</si>
  <si>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</si>
  <si>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</si>
  <si>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</si>
  <si>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</si>
  <si>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</si>
  <si>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</si>
  <si>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</si>
  <si>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</si>
  <si>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</si>
  <si>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</si>
  <si>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</si>
  <si>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</si>
  <si>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</si>
  <si>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</si>
  <si>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</si>
  <si>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</si>
  <si>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</si>
  <si>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</si>
  <si>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</si>
  <si>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</si>
  <si>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</si>
  <si>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</si>
  <si>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</si>
  <si>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</si>
  <si>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</si>
  <si>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</si>
  <si>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</si>
  <si>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</si>
  <si>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</si>
  <si>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</si>
  <si>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</si>
  <si>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</si>
  <si>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</si>
  <si>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</si>
  <si>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</si>
  <si>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</si>
  <si>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</si>
  <si>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</si>
  <si>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</si>
  <si>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</si>
  <si>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</si>
  <si>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</si>
  <si>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</si>
  <si>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</si>
  <si>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</si>
  <si>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</si>
  <si>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</si>
  <si>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</si>
  <si>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</si>
  <si>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</si>
  <si>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</si>
  <si>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</si>
  <si>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</si>
  <si>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</si>
  <si>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</si>
  <si>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</si>
  <si>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</si>
  <si>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</si>
  <si>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</si>
  <si>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</si>
  <si>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</si>
  <si>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</si>
  <si>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</si>
  <si>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</si>
  <si>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</si>
  <si>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</si>
  <si>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</si>
  <si>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</si>
  <si>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</si>
  <si>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</si>
  <si>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</si>
  <si>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</si>
  <si>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</si>
  <si>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</si>
  <si>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</si>
  <si>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</si>
  <si>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</si>
  <si>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</si>
  <si>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</si>
  <si>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</si>
  <si>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</si>
  <si>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</si>
  <si>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</si>
  <si>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</si>
  <si>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</si>
  <si>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</si>
  <si>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</si>
  <si>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</si>
  <si>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</si>
  <si>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</si>
  <si>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</si>
  <si>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</si>
  <si>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</si>
  <si>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</si>
  <si>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</si>
  <si>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</si>
  <si>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</si>
  <si>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</si>
  <si>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</si>
  <si>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</si>
  <si>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</si>
  <si>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</si>
  <si>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</si>
  <si>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</si>
  <si>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</si>
  <si>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</si>
  <si>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</si>
  <si>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</si>
  <si>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</si>
  <si>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</si>
  <si>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</si>
  <si>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</si>
  <si>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</si>
  <si>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</si>
  <si>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</si>
  <si>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</si>
  <si>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</si>
  <si>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</si>
  <si>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</si>
  <si>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</si>
  <si>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</si>
  <si>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</si>
  <si>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</si>
  <si>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</si>
  <si>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</si>
  <si>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</si>
  <si>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</si>
  <si>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</si>
  <si>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</si>
  <si>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</si>
  <si>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</si>
  <si>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</si>
  <si>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</si>
  <si>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</si>
  <si>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</si>
  <si>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</si>
  <si>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</si>
  <si>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</si>
  <si>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</si>
  <si>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</si>
  <si>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</si>
  <si>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</si>
  <si>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</si>
  <si>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</si>
  <si>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</si>
  <si>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</si>
  <si>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</si>
  <si>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</si>
  <si>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</si>
  <si>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</si>
  <si>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</si>
  <si>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</si>
  <si>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</si>
  <si>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</si>
  <si>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</si>
  <si>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</si>
  <si>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</si>
  <si>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</si>
  <si>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</si>
  <si>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</si>
  <si>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</si>
  <si>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</si>
  <si>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</si>
  <si>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</si>
  <si>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</si>
  <si>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</si>
  <si>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</si>
  <si>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</si>
  <si>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</si>
  <si>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</si>
  <si>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</si>
  <si>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</si>
  <si>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</si>
  <si>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</si>
  <si>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</si>
  <si>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</si>
  <si>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</si>
  <si>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</si>
  <si>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</si>
  <si>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</si>
  <si>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</si>
  <si>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</si>
  <si>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</si>
  <si>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</si>
  <si>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</si>
  <si>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</si>
  <si>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</si>
  <si>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</si>
  <si>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</si>
  <si>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</si>
  <si>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</si>
  <si>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</si>
  <si>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</si>
  <si>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</si>
  <si>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</si>
  <si>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</si>
  <si>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</si>
  <si>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</si>
  <si>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</si>
  <si>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</si>
  <si>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</si>
  <si>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</si>
  <si>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</si>
  <si>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</si>
  <si>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</si>
  <si>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</si>
  <si>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</si>
  <si>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</si>
  <si>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</si>
  <si>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</si>
  <si>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</si>
  <si>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</si>
  <si>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</si>
  <si>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</si>
  <si>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</si>
  <si>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</si>
  <si>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</si>
  <si>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</si>
  <si>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</si>
  <si>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</si>
  <si>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</si>
  <si>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</si>
  <si>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</si>
  <si>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</si>
  <si>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</si>
  <si>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</si>
  <si>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</si>
  <si>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</si>
  <si>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</si>
  <si>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</si>
  <si>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</si>
  <si>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</si>
  <si>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</si>
  <si>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</si>
  <si>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</si>
  <si>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</si>
  <si>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</si>
  <si>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</si>
  <si>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</si>
  <si>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</si>
  <si>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</si>
  <si>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</si>
  <si>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</si>
  <si>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</si>
  <si>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</si>
  <si>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</si>
  <si>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</si>
  <si>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</si>
  <si>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</si>
  <si>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</si>
  <si>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</si>
  <si>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</si>
  <si>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</si>
  <si>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</si>
  <si>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</si>
  <si>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</si>
  <si>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</si>
  <si>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</si>
  <si>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</si>
  <si>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</si>
  <si>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</si>
  <si>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</si>
  <si>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</si>
  <si>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</si>
  <si>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</si>
  <si>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</si>
  <si>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</si>
  <si>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</si>
  <si>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</si>
  <si>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</si>
  <si>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</si>
  <si>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</si>
  <si>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</si>
  <si>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</si>
  <si>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</si>
  <si>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</si>
  <si>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</si>
  <si>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</si>
  <si>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</si>
  <si>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</si>
  <si>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</si>
  <si>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</si>
  <si>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</si>
  <si>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</si>
  <si>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</si>
  <si>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</si>
  <si>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</si>
  <si>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</si>
  <si>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</si>
  <si>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</si>
  <si>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</si>
  <si>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</si>
  <si>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</si>
  <si>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</si>
  <si>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</si>
  <si>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</si>
  <si>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</si>
  <si>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</si>
  <si>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</si>
  <si>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</si>
  <si>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</si>
  <si>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</si>
  <si>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</si>
  <si>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</si>
  <si>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</si>
  <si>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</si>
  <si>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</si>
  <si>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</si>
  <si>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</si>
  <si>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</si>
  <si>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</si>
  <si>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</si>
  <si>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</si>
  <si>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</si>
  <si>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</si>
  <si>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</si>
  <si>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</si>
  <si>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</si>
  <si>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</si>
  <si>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</si>
  <si>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</si>
  <si>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</si>
  <si>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</si>
  <si>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</si>
  <si>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</si>
  <si>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</si>
  <si>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</si>
  <si>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</si>
  <si>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</si>
  <si>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</si>
  <si>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</si>
  <si>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</si>
  <si>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</si>
  <si>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</si>
  <si>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</si>
  <si>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</si>
  <si>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</si>
  <si>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</si>
  <si>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</si>
  <si>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</si>
  <si>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</si>
  <si>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</si>
  <si>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</si>
  <si>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</si>
  <si>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</si>
  <si>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</si>
  <si>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</si>
  <si>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</si>
  <si>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</si>
  <si>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</si>
  <si>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</si>
  <si>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</si>
  <si>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</si>
  <si>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</si>
  <si>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</si>
  <si>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</si>
  <si>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</si>
  <si>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</si>
  <si>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</si>
  <si>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</si>
  <si>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</si>
  <si>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</si>
  <si>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</si>
  <si>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</si>
  <si>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</si>
  <si>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</si>
  <si>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</si>
  <si>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</si>
  <si>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</si>
  <si>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</si>
  <si>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</si>
  <si>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</si>
  <si>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</si>
  <si>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</si>
  <si>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</si>
  <si>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</si>
  <si>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</si>
  <si>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</si>
  <si>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</si>
  <si>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</si>
  <si>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</si>
  <si>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</si>
  <si>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</si>
  <si>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</si>
  <si>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</si>
  <si>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</si>
  <si>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</si>
  <si>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</si>
  <si>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</si>
  <si>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</si>
  <si>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</si>
  <si>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</si>
  <si>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</si>
  <si>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</si>
  <si>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</si>
  <si>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</si>
  <si>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</si>
  <si>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</si>
  <si>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</si>
  <si>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</si>
  <si>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</si>
  <si>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</si>
  <si>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</si>
  <si>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</si>
  <si>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</si>
  <si>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</si>
  <si>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</si>
  <si>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</si>
  <si>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</si>
  <si>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</si>
  <si>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</si>
  <si>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</si>
  <si>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</si>
  <si>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</si>
  <si>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</si>
  <si>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</si>
  <si>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</si>
  <si>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</si>
  <si>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</si>
  <si>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</si>
  <si>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</si>
  <si>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</si>
  <si>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</si>
  <si>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</si>
  <si>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</si>
  <si>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</si>
  <si>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</si>
  <si>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</si>
  <si>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</si>
  <si>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</si>
  <si>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</si>
  <si>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</si>
  <si>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</si>
  <si>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</si>
  <si>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</si>
  <si>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</si>
  <si>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</si>
  <si>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</si>
  <si>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</si>
  <si>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</si>
  <si>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</si>
  <si>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</si>
  <si>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</si>
  <si>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</si>
  <si>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</si>
  <si>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</si>
  <si>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</si>
  <si>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</si>
  <si>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</si>
  <si>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</si>
  <si>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</si>
  <si>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</si>
  <si>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</si>
  <si>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</si>
  <si>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</si>
  <si>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</si>
  <si>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</si>
  <si>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</si>
  <si>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</si>
  <si>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</si>
  <si>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</si>
  <si>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</si>
  <si>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</si>
  <si>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</si>
  <si>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</si>
  <si>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</si>
  <si>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</si>
  <si>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</si>
  <si>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</si>
  <si>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</si>
  <si>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</si>
  <si>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</si>
  <si>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</si>
  <si>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</si>
  <si>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</si>
  <si>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</si>
  <si>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</si>
  <si>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</si>
  <si>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</si>
  <si>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</si>
  <si>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</si>
  <si>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</si>
  <si>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</si>
  <si>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</si>
  <si>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</si>
  <si>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</si>
  <si>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</si>
  <si>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</si>
  <si>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</si>
  <si>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</si>
  <si>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</si>
  <si>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</si>
  <si>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</si>
  <si>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</si>
  <si>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</si>
  <si>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</si>
  <si>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</si>
  <si>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</si>
  <si>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</si>
  <si>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</si>
  <si>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</si>
  <si>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</si>
  <si>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</si>
  <si>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</si>
  <si>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</si>
  <si>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</si>
  <si>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</si>
  <si>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</si>
  <si>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</si>
  <si>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</si>
  <si>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</si>
  <si>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</si>
  <si>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</si>
  <si>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</si>
  <si>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</si>
  <si>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</si>
  <si>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</si>
  <si>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</si>
  <si>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</si>
  <si>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</si>
  <si>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</si>
  <si>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</si>
  <si>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</si>
  <si>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</si>
  <si>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</si>
  <si>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</si>
  <si>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</si>
  <si>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</si>
  <si>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</si>
  <si>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</si>
  <si>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</si>
  <si>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</si>
  <si>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</si>
  <si>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</si>
  <si>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</si>
  <si>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</si>
  <si>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</si>
  <si>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</si>
  <si>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</si>
  <si>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</si>
  <si>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</si>
  <si>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</si>
  <si>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</si>
  <si>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</si>
  <si>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</si>
  <si>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</si>
  <si>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</si>
  <si>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</si>
  <si>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</si>
  <si>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</si>
  <si>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</si>
  <si>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</si>
  <si>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</si>
  <si>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</si>
  <si>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</si>
  <si>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</si>
  <si>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</si>
  <si>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</si>
  <si>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</si>
  <si>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</si>
  <si>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</si>
  <si>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</si>
  <si>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</si>
  <si>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</si>
  <si>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</si>
  <si>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</si>
  <si>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</si>
  <si>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</si>
  <si>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</si>
  <si>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</si>
  <si>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</si>
  <si>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</si>
  <si>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</si>
  <si>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</si>
  <si>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</si>
  <si>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</si>
  <si>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</si>
  <si>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</si>
  <si>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</si>
  <si>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</si>
  <si>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</si>
  <si>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</si>
  <si>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</si>
  <si>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</si>
  <si>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</si>
  <si>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</si>
  <si>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</si>
  <si>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</si>
  <si>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INSERT INTO temporalidad VALUES (1758,'Periodo 2017-2020','Periodo','Periodo','1/11/2017','31/12/2020');</t>
  </si>
  <si>
    <t>Periodo 2018-2020</t>
  </si>
  <si>
    <t>INSERT INTO temporalidad VALUES (1759,'Periodo 2018-2020','Periodo','Periodo','43405','31/12/2020');</t>
  </si>
  <si>
    <t>ODEPA</t>
  </si>
  <si>
    <t>Nacional</t>
  </si>
  <si>
    <t>Total</t>
  </si>
  <si>
    <t>Genérico - Shopify</t>
  </si>
  <si>
    <t>Título Específico</t>
  </si>
  <si>
    <t>Categoria</t>
  </si>
  <si>
    <t>Aux 1</t>
  </si>
  <si>
    <t>Aux 2</t>
  </si>
  <si>
    <t>Arveja</t>
  </si>
  <si>
    <t>Id_auxiliar</t>
  </si>
  <si>
    <t>Código_Región</t>
  </si>
  <si>
    <t>Cod_provincia</t>
  </si>
  <si>
    <t>Cod_Comuna</t>
  </si>
  <si>
    <t>Procesamiento</t>
  </si>
  <si>
    <t>Id_Procesamiento</t>
  </si>
  <si>
    <t>Id_Producto</t>
  </si>
  <si>
    <t>Id_Categoría</t>
  </si>
  <si>
    <t>2018/2019</t>
  </si>
  <si>
    <t>2017/2018</t>
  </si>
  <si>
    <t>Tamarugal</t>
  </si>
  <si>
    <t>Jugos</t>
  </si>
  <si>
    <t>Mermelada</t>
  </si>
  <si>
    <t>Copiapo</t>
  </si>
  <si>
    <t>Aceite</t>
  </si>
  <si>
    <t>Elqui</t>
  </si>
  <si>
    <t>Pulpa</t>
  </si>
  <si>
    <t>Choapa</t>
  </si>
  <si>
    <t>Descascarado</t>
  </si>
  <si>
    <t>Limari</t>
  </si>
  <si>
    <t>Valparaiso</t>
  </si>
  <si>
    <t>Mora Silvestre</t>
  </si>
  <si>
    <t>Durazno Conservero</t>
  </si>
  <si>
    <t>Guinda Acida</t>
  </si>
  <si>
    <t>Manzano</t>
  </si>
  <si>
    <t>Ciruelo Japonés</t>
  </si>
  <si>
    <t>Durazno Fresco</t>
  </si>
  <si>
    <t>Uva de Mesa</t>
  </si>
  <si>
    <t>Concon</t>
  </si>
  <si>
    <t>Mani</t>
  </si>
  <si>
    <t>Deshidratados</t>
  </si>
  <si>
    <t>Congelados</t>
  </si>
  <si>
    <t>Conservas</t>
  </si>
  <si>
    <t>San Felipe De Aconcagua</t>
  </si>
  <si>
    <t>PUTAENDO</t>
  </si>
  <si>
    <t>Champiñon</t>
  </si>
  <si>
    <t>Murta</t>
  </si>
  <si>
    <t>Cachapoal</t>
  </si>
  <si>
    <t>Ciruela Europea</t>
  </si>
  <si>
    <t>Mora Cultivada</t>
  </si>
  <si>
    <t>Quinta De Tilcoco</t>
  </si>
  <si>
    <t>Pimentón</t>
  </si>
  <si>
    <t>Cardenal Caro</t>
  </si>
  <si>
    <t>Colchagua</t>
  </si>
  <si>
    <t>Pasta</t>
  </si>
  <si>
    <t>Rio Claro</t>
  </si>
  <si>
    <t>Curico</t>
  </si>
  <si>
    <t>Zapallo Italiano</t>
  </si>
  <si>
    <t>Hongo Silvestre</t>
  </si>
  <si>
    <t>Longavi</t>
  </si>
  <si>
    <t>Biobio</t>
  </si>
  <si>
    <t>Mulchen</t>
  </si>
  <si>
    <t>Cautin</t>
  </si>
  <si>
    <t>Malleco</t>
  </si>
  <si>
    <t>Maipo</t>
  </si>
  <si>
    <t>Chacabuco</t>
  </si>
  <si>
    <t>Zapallo Camote</t>
  </si>
  <si>
    <t>Brocoli</t>
  </si>
  <si>
    <t>Curacavi</t>
  </si>
  <si>
    <t>Isla De Maipo</t>
  </si>
  <si>
    <t>Penaflor</t>
  </si>
  <si>
    <t>Cramberry</t>
  </si>
  <si>
    <t>Diguillin</t>
  </si>
  <si>
    <t>Chillan</t>
  </si>
  <si>
    <t>Melón Calameño</t>
  </si>
  <si>
    <t>Melón Tuna</t>
  </si>
  <si>
    <t>Chillan Viejo</t>
  </si>
  <si>
    <t>Punilla</t>
  </si>
  <si>
    <t>Poroto Verde</t>
  </si>
  <si>
    <t>Número de empresas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</si>
  <si>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</si>
  <si>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</si>
  <si>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</si>
  <si>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</si>
  <si>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</si>
  <si>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</si>
  <si>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</si>
  <si>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</si>
  <si>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</si>
  <si>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</si>
  <si>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</si>
  <si>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</si>
  <si>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Gráfico 23</t>
  </si>
  <si>
    <t>Gráfico 24</t>
  </si>
  <si>
    <t>Gráfico 25</t>
  </si>
  <si>
    <t>Gráfico 26</t>
  </si>
  <si>
    <t>Gráfico 27</t>
  </si>
  <si>
    <t>Gráfico 28</t>
  </si>
  <si>
    <t>Gráfico 29</t>
  </si>
  <si>
    <t>Gráfico 30</t>
  </si>
  <si>
    <t>Gráfico 31</t>
  </si>
  <si>
    <t>Gráfico 32</t>
  </si>
  <si>
    <t>Gráfico 33</t>
  </si>
  <si>
    <t>Gráfico 34</t>
  </si>
  <si>
    <t>Gráfico 35</t>
  </si>
  <si>
    <t>Informe Interactivo 3</t>
  </si>
  <si>
    <t>Informe Interactivo 4</t>
  </si>
  <si>
    <t>Periodo 2018-2019</t>
  </si>
  <si>
    <t>empresas, agrícolas, agricultura, chile, cultivos</t>
  </si>
  <si>
    <t>Comuna-Producto-Categoría</t>
  </si>
  <si>
    <t>Producto-Categoría-Procesamiento</t>
  </si>
  <si>
    <t>Región-Comuna-Procesamiento</t>
  </si>
  <si>
    <t>Región-Comuna-Producto-Categoría</t>
  </si>
  <si>
    <t>Reporte 360</t>
  </si>
  <si>
    <t>Región-Provincia-Comuna-Producto-Categoría-Procesamiento</t>
  </si>
  <si>
    <t>Empresas hortofrutícolas a escala regional || Chile || 2020</t>
  </si>
  <si>
    <t>Empresas hortofrutícolas a escala comunal || Chile || 2020</t>
  </si>
  <si>
    <t>Empresas hortofrutícolas por categoría || Chile || 2020</t>
  </si>
  <si>
    <t>Empresas hortofrutícolas por procesamiento|| Chile ||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</si>
</sst>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0" fillId="0" borderId="0" xfId="0" pivotButton="1"/>
    <xf numFmtId="0" fontId="0" fillId="0" borderId="0" xfId="0" applyNumberFormat="1" applyAlignment="1">
      <alignment horizontal="center"/>
    </xf>
    <xf numFmtId="0" fontId="2" fillId="7" borderId="13" xfId="0" applyFont="1" applyFill="1" applyBorder="1" applyAlignment="1">
      <alignment horizontal="center" vertical="center" wrapText="1"/>
    </xf>
    <xf numFmtId="0" fontId="0" fillId="0" borderId="13" xfId="0" applyBorder="1"/>
    <xf numFmtId="0" fontId="2" fillId="7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2" fillId="8" borderId="13" xfId="0" applyFont="1" applyFill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2" xfId="0" applyBorder="1"/>
    <xf numFmtId="0" fontId="0" fillId="13" borderId="12" xfId="0" applyFill="1" applyBorder="1" applyAlignment="1">
      <alignment horizontal="center"/>
    </xf>
    <xf numFmtId="0" fontId="0" fillId="13" borderId="13" xfId="0" applyFill="1" applyBorder="1"/>
    <xf numFmtId="0" fontId="0" fillId="13" borderId="12" xfId="0" applyFill="1" applyBorder="1" applyAlignment="1">
      <alignment horizontal="center" vertical="center"/>
    </xf>
    <xf numFmtId="0" fontId="0" fillId="13" borderId="12" xfId="0" applyFill="1" applyBorder="1"/>
    <xf numFmtId="0" fontId="10" fillId="15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top"/>
    </xf>
    <xf numFmtId="0" fontId="0" fillId="18" borderId="0" xfId="0" applyFill="1" applyAlignment="1">
      <alignment horizontal="center" vertical="top"/>
    </xf>
    <xf numFmtId="0" fontId="0" fillId="20" borderId="0" xfId="0" applyFill="1" applyAlignment="1">
      <alignment horizontal="center" vertical="top"/>
    </xf>
    <xf numFmtId="0" fontId="0" fillId="20" borderId="0" xfId="0" applyFill="1" applyAlignment="1">
      <alignment horizontal="center" vertical="center"/>
    </xf>
    <xf numFmtId="0" fontId="0" fillId="21" borderId="0" xfId="0" applyFill="1" applyAlignment="1">
      <alignment horizontal="center" vertical="top"/>
    </xf>
    <xf numFmtId="0" fontId="0" fillId="21" borderId="0" xfId="0" applyFill="1" applyAlignment="1">
      <alignment horizontal="center" vertical="center"/>
    </xf>
    <xf numFmtId="0" fontId="0" fillId="16" borderId="0" xfId="0" applyFill="1" applyAlignment="1">
      <alignment horizontal="center" vertical="top"/>
    </xf>
    <xf numFmtId="0" fontId="0" fillId="16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22" borderId="12" xfId="0" applyFill="1" applyBorder="1"/>
    <xf numFmtId="0" fontId="0" fillId="22" borderId="13" xfId="0" applyFill="1" applyBorder="1"/>
  </cellXfs>
  <cellStyles count="1">
    <cellStyle name="Normal" xfId="0" builtinId="0"/>
  </cellStyles>
  <dxfs count="27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C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2.947001388886" createdVersion="7" refreshedVersion="7" minRefreshableVersion="3" recordCount="491" xr:uid="{B3B7AC58-E282-4160-ACCB-EB893C136281}">
  <cacheSource type="worksheet">
    <worksheetSource name="Tabla8"/>
  </cacheSource>
  <cacheFields count="15">
    <cacheField name="Id_auxiliar" numFmtId="0">
      <sharedItems containsSemiMixedTypes="0" containsString="0" containsNumber="1" containsInteger="1" minValue="1" maxValue="1"/>
    </cacheField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Cod_provincia" numFmtId="0">
      <sharedItems containsSemiMixedTypes="0" containsString="0" containsNumber="1" containsInteger="1" minValue="14" maxValue="163"/>
    </cacheField>
    <cacheField name="Provincia" numFmtId="0">
      <sharedItems/>
    </cacheField>
    <cacheField name="Cod_Comuna" numFmtId="0">
      <sharedItems containsSemiMixedTypes="0" containsString="0" containsNumber="1" containsInteger="1" minValue="1405" maxValue="16301"/>
    </cacheField>
    <cacheField name="Comuna" numFmtId="0">
      <sharedItems/>
    </cacheField>
    <cacheField name="Procesamiento" numFmtId="0">
      <sharedItems count="9">
        <s v="Jugos"/>
        <s v="Mermelada"/>
        <s v="Aceite"/>
        <s v="Pulpa"/>
        <s v="Descascarado"/>
        <s v="Deshidratados"/>
        <s v="Congelados"/>
        <s v="Conservas"/>
        <s v="Pasta"/>
      </sharedItems>
    </cacheField>
    <cacheField name="Id_Procesamiento" numFmtId="0">
      <sharedItems containsSemiMixedTypes="0" containsString="0" containsNumber="1" containsInteger="1" minValue="1" maxValue="10" count="10">
        <n v="5"/>
        <n v="8"/>
        <n v="1"/>
        <n v="10"/>
        <n v="9"/>
        <n v="4"/>
        <n v="2"/>
        <n v="3"/>
        <n v="7"/>
        <n v="6"/>
      </sharedItems>
    </cacheField>
    <cacheField name="Id_Producto" numFmtId="0">
      <sharedItems containsSemiMixedTypes="0" containsString="0" containsNumber="1" containsInteger="1" minValue="0" maxValue="100114" count="14">
        <n v="100102"/>
        <n v="100108"/>
        <n v="100106"/>
        <n v="100107"/>
        <n v="100105"/>
        <n v="100112"/>
        <n v="100101"/>
        <n v="100103"/>
        <n v="100104"/>
        <n v="100109"/>
        <n v="100113"/>
        <n v="100110"/>
        <n v="100114"/>
        <n v="0"/>
      </sharedItems>
    </cacheField>
    <cacheField name="Producto" numFmtId="0">
      <sharedItems count="14">
        <s v="Cítricos"/>
        <s v="Tropicales y subtropicales"/>
        <s v="Frutos oleaginosos"/>
        <s v="Otros"/>
        <s v="Frutos secos"/>
        <s v="Hortalizas"/>
        <s v="Berries"/>
        <s v="Frutos de hueso (carozo)"/>
        <s v="Frutos de pepita"/>
        <s v="Uva"/>
        <s v="Industriales"/>
        <s v="Legumbres"/>
        <s v="Tubérculos"/>
        <s v="0"/>
      </sharedItems>
    </cacheField>
    <cacheField name="Id_Categoría" numFmtId="0">
      <sharedItems containsSemiMixedTypes="0" containsString="0" containsNumber="1" containsInteger="1" minValue="0" maxValue="100114013" count="80">
        <n v="100102002"/>
        <n v="100108001"/>
        <n v="100108002"/>
        <n v="100102005"/>
        <n v="100108003"/>
        <n v="100106001"/>
        <n v="100102003"/>
        <n v="100107002"/>
        <n v="100108004"/>
        <n v="100105004"/>
        <n v="100112025"/>
        <n v="100112053"/>
        <n v="100101001"/>
        <n v="100101004"/>
        <n v="100101008"/>
        <n v="100103003"/>
        <n v="100103004"/>
        <n v="100103005"/>
        <n v="100104002"/>
        <n v="100104003"/>
        <n v="100108005"/>
        <n v="100103002"/>
        <n v="100104005"/>
        <n v="100108006"/>
        <n v="100109001"/>
        <n v="100112020"/>
        <n v="100113008"/>
        <n v="100113009"/>
        <n v="100113010"/>
        <n v="100113007"/>
        <n v="100104006"/>
        <n v="100105001"/>
        <n v="100105002"/>
        <n v="100108007"/>
        <n v="100110001"/>
        <n v="100106002"/>
        <n v="100104001"/>
        <n v="100107007"/>
        <n v="100107011"/>
        <n v="100112027"/>
        <n v="100103001"/>
        <n v="100112013"/>
        <n v="100112049"/>
        <n v="100101007"/>
        <n v="100101009"/>
        <n v="100112017"/>
        <n v="100114013"/>
        <n v="100112002"/>
        <n v="100112012"/>
        <n v="100112048"/>
        <n v="100112006"/>
        <n v="100112019"/>
        <n v="100101006"/>
        <n v="100112018"/>
        <n v="100112032"/>
        <n v="100114011"/>
        <n v="0"/>
        <n v="100107008"/>
        <n v="100112024"/>
        <n v="100112021"/>
        <n v="100113011"/>
        <n v="100107006"/>
        <n v="100112016"/>
        <n v="100114002"/>
        <n v="100112004"/>
        <n v="100112034"/>
        <n v="100101014"/>
        <n v="100103009"/>
        <n v="100112015"/>
        <n v="100112023"/>
        <n v="100112051"/>
        <n v="100112047"/>
        <n v="100112044"/>
        <n v="100105003"/>
        <n v="100107005"/>
        <n v="100101003"/>
        <n v="100112050"/>
        <n v="100112003"/>
        <n v="100112022"/>
        <n v="100112031"/>
      </sharedItems>
    </cacheField>
    <cacheField name="Categoría" numFmtId="0">
      <sharedItems count="85">
        <s v="Lima"/>
        <s v="Guayabo"/>
        <s v="Mango"/>
        <s v="Naranja"/>
        <s v="Maracuyá"/>
        <s v="Olivo"/>
        <s v="Limón"/>
        <s v="Chirimoya"/>
        <s v="Papaya"/>
        <s v="Nuez"/>
        <s v="Frutilla"/>
        <s v="Alcayota"/>
        <s v="Arándano"/>
        <s v="Frambuesa"/>
        <s v="Mora Silvestre"/>
        <s v="Damasco"/>
        <s v="Durazno Conservero"/>
        <s v="Guinda Acida"/>
        <s v="Manzano"/>
        <s v="Membrillo"/>
        <s v="Piña"/>
        <s v="Ciruelo Japonés"/>
        <s v="Durazno Fresco"/>
        <s v="Pera"/>
        <s v="Plátano"/>
        <s v="Uva de Mesa"/>
        <s v="Tomate"/>
        <s v="Chía"/>
        <s v="Linaza"/>
        <s v="Pepa de Zapallo"/>
        <s v="Sésamo"/>
        <s v="Rosa Mosqueta"/>
        <s v="Almendra"/>
        <s v="Avellana"/>
        <s v="Coco"/>
        <s v="Mani"/>
        <s v="Palta"/>
        <s v="Granada"/>
        <s v="Lúcuma"/>
        <s v="Tuna"/>
        <s v="Melón"/>
        <s v="Cereza"/>
        <s v="Alcachofa"/>
        <s v="Champiñon"/>
        <s v="Kiwi"/>
        <s v="Murta"/>
        <s v="Apio"/>
        <s v="Zanahoria"/>
        <s v="Ciruela Europea"/>
        <s v="Mora Cultivada"/>
        <s v="Pimentón"/>
        <s v="Espinaca"/>
        <s v="Petit Vert"/>
        <s v="Repollo"/>
        <s v="Kale"/>
        <s v="Higo"/>
        <s v="Espárrago"/>
        <s v="Zapallo Italiano"/>
        <s v="Betarraga"/>
        <s v="Hongo Silvestre"/>
        <s v="Maqui"/>
        <s v="Choclo"/>
        <s v="Ají"/>
        <s v="Pepa de Uva"/>
        <s v="Jojoba"/>
        <s v="Pepino"/>
        <s v="Camote"/>
        <s v="Cebolla"/>
        <s v="Albahaca"/>
        <s v="Acai berry"/>
        <s v="Acerola"/>
        <s v="Zapallo Camote"/>
        <s v="Brocoli"/>
        <s v="Berro"/>
        <s v="Hakusai"/>
        <s v="Perejil"/>
        <s v="Castaña"/>
        <s v="Grosella"/>
        <s v="Cramberry"/>
        <s v="Hongo"/>
        <s v="Melón Calameño"/>
        <s v="Melón Tuna"/>
        <s v="Ajo"/>
        <s v="Arveja"/>
        <s v="Poroto Verde"/>
      </sharedItems>
    </cacheField>
    <cacheField name="2018/2019" numFmtId="0">
      <sharedItems containsSemiMixedTypes="0" containsString="0" containsNumber="1" containsInteger="1" minValue="0" maxValue="6"/>
    </cacheField>
    <cacheField name="2017/2018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">
  <r>
    <n v="1"/>
    <n v="1"/>
    <s v="Tarapacá"/>
    <n v="14"/>
    <s v="Tamarugal"/>
    <n v="1405"/>
    <s v="Pica"/>
    <x v="0"/>
    <x v="0"/>
    <x v="0"/>
    <x v="0"/>
    <x v="0"/>
    <x v="0"/>
    <n v="1"/>
    <n v="0"/>
  </r>
  <r>
    <n v="1"/>
    <n v="1"/>
    <s v="Tarapacá"/>
    <n v="14"/>
    <s v="Tamarugal"/>
    <n v="1405"/>
    <s v="Pica"/>
    <x v="0"/>
    <x v="0"/>
    <x v="1"/>
    <x v="1"/>
    <x v="1"/>
    <x v="1"/>
    <n v="1"/>
    <n v="0"/>
  </r>
  <r>
    <n v="1"/>
    <n v="1"/>
    <s v="Tarapacá"/>
    <n v="14"/>
    <s v="Tamarugal"/>
    <n v="1405"/>
    <s v="Pica"/>
    <x v="0"/>
    <x v="0"/>
    <x v="1"/>
    <x v="1"/>
    <x v="2"/>
    <x v="2"/>
    <n v="1"/>
    <n v="0"/>
  </r>
  <r>
    <n v="1"/>
    <n v="1"/>
    <s v="Tarapacá"/>
    <n v="14"/>
    <s v="Tamarugal"/>
    <n v="1405"/>
    <s v="Pica"/>
    <x v="1"/>
    <x v="1"/>
    <x v="0"/>
    <x v="0"/>
    <x v="0"/>
    <x v="0"/>
    <n v="1"/>
    <n v="0"/>
  </r>
  <r>
    <n v="1"/>
    <n v="1"/>
    <s v="Tarapacá"/>
    <n v="14"/>
    <s v="Tamarugal"/>
    <n v="1405"/>
    <s v="Pica"/>
    <x v="1"/>
    <x v="1"/>
    <x v="0"/>
    <x v="0"/>
    <x v="3"/>
    <x v="3"/>
    <n v="1"/>
    <n v="0"/>
  </r>
  <r>
    <n v="1"/>
    <n v="1"/>
    <s v="Tarapacá"/>
    <n v="14"/>
    <s v="Tamarugal"/>
    <n v="1405"/>
    <s v="Pica"/>
    <x v="1"/>
    <x v="1"/>
    <x v="1"/>
    <x v="1"/>
    <x v="1"/>
    <x v="1"/>
    <n v="1"/>
    <n v="0"/>
  </r>
  <r>
    <n v="1"/>
    <n v="1"/>
    <s v="Tarapacá"/>
    <n v="14"/>
    <s v="Tamarugal"/>
    <n v="1405"/>
    <s v="Pica"/>
    <x v="1"/>
    <x v="1"/>
    <x v="1"/>
    <x v="1"/>
    <x v="2"/>
    <x v="2"/>
    <n v="1"/>
    <n v="0"/>
  </r>
  <r>
    <n v="1"/>
    <n v="1"/>
    <s v="Tarapacá"/>
    <n v="14"/>
    <s v="Tamarugal"/>
    <n v="1405"/>
    <s v="Pica"/>
    <x v="1"/>
    <x v="1"/>
    <x v="1"/>
    <x v="1"/>
    <x v="4"/>
    <x v="4"/>
    <n v="1"/>
    <n v="0"/>
  </r>
  <r>
    <n v="1"/>
    <n v="3"/>
    <s v="Atacama"/>
    <n v="31"/>
    <s v="Copiapo"/>
    <n v="3101"/>
    <s v="Copiapó"/>
    <x v="2"/>
    <x v="2"/>
    <x v="2"/>
    <x v="2"/>
    <x v="5"/>
    <x v="5"/>
    <n v="0"/>
    <n v="2"/>
  </r>
  <r>
    <n v="1"/>
    <n v="3"/>
    <s v="Atacama"/>
    <n v="31"/>
    <s v="Copiapo"/>
    <n v="3102"/>
    <s v="Caldera"/>
    <x v="2"/>
    <x v="2"/>
    <x v="2"/>
    <x v="2"/>
    <x v="5"/>
    <x v="5"/>
    <n v="0"/>
    <n v="1"/>
  </r>
  <r>
    <n v="1"/>
    <n v="3"/>
    <s v="Atacama"/>
    <n v="33"/>
    <s v="Huasco"/>
    <n v="3301"/>
    <s v="Vallenar"/>
    <x v="2"/>
    <x v="2"/>
    <x v="2"/>
    <x v="2"/>
    <x v="5"/>
    <x v="5"/>
    <n v="0"/>
    <n v="1"/>
  </r>
  <r>
    <n v="1"/>
    <n v="3"/>
    <s v="Atacama"/>
    <n v="33"/>
    <s v="Huasco"/>
    <n v="3303"/>
    <s v="Freirina"/>
    <x v="2"/>
    <x v="2"/>
    <x v="2"/>
    <x v="2"/>
    <x v="5"/>
    <x v="5"/>
    <n v="0"/>
    <n v="3"/>
  </r>
  <r>
    <n v="1"/>
    <n v="3"/>
    <s v="Atacama"/>
    <n v="33"/>
    <s v="Huasco"/>
    <n v="3304"/>
    <s v="Huasco"/>
    <x v="2"/>
    <x v="2"/>
    <x v="2"/>
    <x v="2"/>
    <x v="5"/>
    <x v="5"/>
    <n v="0"/>
    <n v="2"/>
  </r>
  <r>
    <n v="1"/>
    <n v="4"/>
    <s v="Coquimbo"/>
    <n v="41"/>
    <s v="Elqui"/>
    <n v="4102"/>
    <s v="Coquimbo"/>
    <x v="2"/>
    <x v="2"/>
    <x v="2"/>
    <x v="2"/>
    <x v="5"/>
    <x v="5"/>
    <n v="0"/>
    <n v="1"/>
  </r>
  <r>
    <n v="1"/>
    <n v="4"/>
    <s v="Coquimbo"/>
    <n v="41"/>
    <s v="Elqui"/>
    <n v="4102"/>
    <s v="Coquimbo"/>
    <x v="0"/>
    <x v="0"/>
    <x v="0"/>
    <x v="0"/>
    <x v="6"/>
    <x v="6"/>
    <n v="0"/>
    <n v="1"/>
  </r>
  <r>
    <n v="1"/>
    <n v="4"/>
    <s v="Coquimbo"/>
    <n v="41"/>
    <s v="Elqui"/>
    <n v="4102"/>
    <s v="Coquimbo"/>
    <x v="3"/>
    <x v="3"/>
    <x v="3"/>
    <x v="3"/>
    <x v="7"/>
    <x v="7"/>
    <n v="0"/>
    <n v="1"/>
  </r>
  <r>
    <n v="1"/>
    <n v="4"/>
    <s v="Coquimbo"/>
    <n v="41"/>
    <s v="Elqui"/>
    <n v="4102"/>
    <s v="Coquimbo"/>
    <x v="3"/>
    <x v="3"/>
    <x v="1"/>
    <x v="1"/>
    <x v="8"/>
    <x v="8"/>
    <n v="0"/>
    <n v="1"/>
  </r>
  <r>
    <n v="1"/>
    <n v="4"/>
    <s v="Coquimbo"/>
    <n v="42"/>
    <s v="Choapa"/>
    <n v="4202"/>
    <s v="Canela"/>
    <x v="0"/>
    <x v="0"/>
    <x v="1"/>
    <x v="1"/>
    <x v="8"/>
    <x v="8"/>
    <n v="0"/>
    <n v="1"/>
  </r>
  <r>
    <n v="1"/>
    <n v="4"/>
    <s v="Coquimbo"/>
    <n v="42"/>
    <s v="Choapa"/>
    <n v="4204"/>
    <s v="Salamanca"/>
    <x v="4"/>
    <x v="4"/>
    <x v="4"/>
    <x v="4"/>
    <x v="9"/>
    <x v="9"/>
    <n v="0"/>
    <n v="1"/>
  </r>
  <r>
    <n v="1"/>
    <n v="4"/>
    <s v="Coquimbo"/>
    <n v="43"/>
    <s v="Limari"/>
    <n v="4301"/>
    <s v="Ovalle"/>
    <x v="2"/>
    <x v="2"/>
    <x v="2"/>
    <x v="2"/>
    <x v="5"/>
    <x v="5"/>
    <n v="0"/>
    <n v="3"/>
  </r>
  <r>
    <n v="1"/>
    <n v="5"/>
    <s v="Valparaíso"/>
    <n v="51"/>
    <s v="Valparaiso"/>
    <n v="5102"/>
    <s v="Casablanca"/>
    <x v="0"/>
    <x v="0"/>
    <x v="5"/>
    <x v="5"/>
    <x v="10"/>
    <x v="10"/>
    <n v="0"/>
    <n v="1"/>
  </r>
  <r>
    <n v="1"/>
    <n v="5"/>
    <s v="Valparaíso"/>
    <n v="51"/>
    <s v="Valparaiso"/>
    <n v="5102"/>
    <s v="Casablanca"/>
    <x v="1"/>
    <x v="1"/>
    <x v="5"/>
    <x v="5"/>
    <x v="11"/>
    <x v="11"/>
    <n v="0"/>
    <n v="1"/>
  </r>
  <r>
    <n v="1"/>
    <n v="5"/>
    <s v="Valparaíso"/>
    <n v="51"/>
    <s v="Valparaiso"/>
    <n v="5102"/>
    <s v="Casablanca"/>
    <x v="1"/>
    <x v="1"/>
    <x v="6"/>
    <x v="6"/>
    <x v="12"/>
    <x v="12"/>
    <n v="0"/>
    <n v="1"/>
  </r>
  <r>
    <n v="1"/>
    <n v="5"/>
    <s v="Valparaíso"/>
    <n v="51"/>
    <s v="Valparaiso"/>
    <n v="5102"/>
    <s v="Casablanca"/>
    <x v="1"/>
    <x v="1"/>
    <x v="6"/>
    <x v="6"/>
    <x v="13"/>
    <x v="13"/>
    <n v="0"/>
    <n v="1"/>
  </r>
  <r>
    <n v="1"/>
    <n v="5"/>
    <s v="Valparaíso"/>
    <n v="51"/>
    <s v="Valparaiso"/>
    <n v="5102"/>
    <s v="Casablanca"/>
    <x v="1"/>
    <x v="1"/>
    <x v="6"/>
    <x v="6"/>
    <x v="14"/>
    <x v="14"/>
    <n v="0"/>
    <n v="1"/>
  </r>
  <r>
    <n v="1"/>
    <n v="5"/>
    <s v="Valparaíso"/>
    <n v="51"/>
    <s v="Valparaiso"/>
    <n v="5102"/>
    <s v="Casablanca"/>
    <x v="1"/>
    <x v="1"/>
    <x v="7"/>
    <x v="7"/>
    <x v="15"/>
    <x v="15"/>
    <n v="0"/>
    <n v="1"/>
  </r>
  <r>
    <n v="1"/>
    <n v="5"/>
    <s v="Valparaíso"/>
    <n v="51"/>
    <s v="Valparaiso"/>
    <n v="5102"/>
    <s v="Casablanca"/>
    <x v="1"/>
    <x v="1"/>
    <x v="7"/>
    <x v="7"/>
    <x v="16"/>
    <x v="16"/>
    <n v="0"/>
    <n v="1"/>
  </r>
  <r>
    <n v="1"/>
    <n v="5"/>
    <s v="Valparaíso"/>
    <n v="51"/>
    <s v="Valparaiso"/>
    <n v="5102"/>
    <s v="Casablanca"/>
    <x v="1"/>
    <x v="1"/>
    <x v="7"/>
    <x v="7"/>
    <x v="17"/>
    <x v="17"/>
    <n v="0"/>
    <n v="1"/>
  </r>
  <r>
    <n v="1"/>
    <n v="5"/>
    <s v="Valparaíso"/>
    <n v="51"/>
    <s v="Valparaiso"/>
    <n v="5102"/>
    <s v="Casablanca"/>
    <x v="1"/>
    <x v="1"/>
    <x v="8"/>
    <x v="8"/>
    <x v="18"/>
    <x v="18"/>
    <n v="0"/>
    <n v="1"/>
  </r>
  <r>
    <n v="1"/>
    <n v="5"/>
    <s v="Valparaíso"/>
    <n v="51"/>
    <s v="Valparaiso"/>
    <n v="5102"/>
    <s v="Casablanca"/>
    <x v="1"/>
    <x v="1"/>
    <x v="8"/>
    <x v="8"/>
    <x v="19"/>
    <x v="19"/>
    <n v="0"/>
    <n v="1"/>
  </r>
  <r>
    <n v="1"/>
    <n v="5"/>
    <s v="Valparaíso"/>
    <n v="51"/>
    <s v="Valparaiso"/>
    <n v="5102"/>
    <s v="Casablanca"/>
    <x v="1"/>
    <x v="1"/>
    <x v="1"/>
    <x v="1"/>
    <x v="4"/>
    <x v="4"/>
    <n v="0"/>
    <n v="1"/>
  </r>
  <r>
    <n v="1"/>
    <n v="5"/>
    <s v="Valparaíso"/>
    <n v="51"/>
    <s v="Valparaiso"/>
    <n v="5102"/>
    <s v="Casablanca"/>
    <x v="1"/>
    <x v="1"/>
    <x v="1"/>
    <x v="1"/>
    <x v="20"/>
    <x v="20"/>
    <n v="0"/>
    <n v="1"/>
  </r>
  <r>
    <n v="1"/>
    <n v="5"/>
    <s v="Valparaíso"/>
    <n v="51"/>
    <s v="Valparaiso"/>
    <n v="5102"/>
    <s v="Casablanca"/>
    <x v="1"/>
    <x v="1"/>
    <x v="5"/>
    <x v="5"/>
    <x v="10"/>
    <x v="10"/>
    <n v="0"/>
    <n v="1"/>
  </r>
  <r>
    <n v="1"/>
    <n v="5"/>
    <s v="Valparaíso"/>
    <n v="51"/>
    <s v="Valparaiso"/>
    <n v="5102"/>
    <s v="Casablanca"/>
    <x v="3"/>
    <x v="3"/>
    <x v="6"/>
    <x v="6"/>
    <x v="12"/>
    <x v="12"/>
    <n v="0"/>
    <n v="1"/>
  </r>
  <r>
    <n v="1"/>
    <n v="5"/>
    <s v="Valparaíso"/>
    <n v="51"/>
    <s v="Valparaiso"/>
    <n v="5102"/>
    <s v="Casablanca"/>
    <x v="3"/>
    <x v="3"/>
    <x v="6"/>
    <x v="6"/>
    <x v="13"/>
    <x v="13"/>
    <n v="0"/>
    <n v="1"/>
  </r>
  <r>
    <n v="1"/>
    <n v="5"/>
    <s v="Valparaíso"/>
    <n v="51"/>
    <s v="Valparaiso"/>
    <n v="5102"/>
    <s v="Casablanca"/>
    <x v="3"/>
    <x v="3"/>
    <x v="0"/>
    <x v="0"/>
    <x v="3"/>
    <x v="3"/>
    <n v="0"/>
    <n v="1"/>
  </r>
  <r>
    <n v="1"/>
    <n v="5"/>
    <s v="Valparaíso"/>
    <n v="51"/>
    <s v="Valparaiso"/>
    <n v="5102"/>
    <s v="Casablanca"/>
    <x v="3"/>
    <x v="3"/>
    <x v="7"/>
    <x v="7"/>
    <x v="21"/>
    <x v="21"/>
    <n v="0"/>
    <n v="1"/>
  </r>
  <r>
    <n v="1"/>
    <n v="5"/>
    <s v="Valparaíso"/>
    <n v="51"/>
    <s v="Valparaiso"/>
    <n v="5102"/>
    <s v="Casablanca"/>
    <x v="3"/>
    <x v="3"/>
    <x v="7"/>
    <x v="7"/>
    <x v="15"/>
    <x v="15"/>
    <n v="0"/>
    <n v="1"/>
  </r>
  <r>
    <n v="1"/>
    <n v="5"/>
    <s v="Valparaíso"/>
    <n v="51"/>
    <s v="Valparaiso"/>
    <n v="5102"/>
    <s v="Casablanca"/>
    <x v="3"/>
    <x v="3"/>
    <x v="7"/>
    <x v="7"/>
    <x v="16"/>
    <x v="22"/>
    <n v="0"/>
    <n v="1"/>
  </r>
  <r>
    <n v="1"/>
    <n v="5"/>
    <s v="Valparaíso"/>
    <n v="51"/>
    <s v="Valparaiso"/>
    <n v="5102"/>
    <s v="Casablanca"/>
    <x v="3"/>
    <x v="3"/>
    <x v="8"/>
    <x v="8"/>
    <x v="18"/>
    <x v="18"/>
    <n v="0"/>
    <n v="1"/>
  </r>
  <r>
    <n v="1"/>
    <n v="5"/>
    <s v="Valparaíso"/>
    <n v="51"/>
    <s v="Valparaiso"/>
    <n v="5102"/>
    <s v="Casablanca"/>
    <x v="3"/>
    <x v="3"/>
    <x v="8"/>
    <x v="8"/>
    <x v="22"/>
    <x v="23"/>
    <n v="0"/>
    <n v="1"/>
  </r>
  <r>
    <n v="1"/>
    <n v="5"/>
    <s v="Valparaíso"/>
    <n v="51"/>
    <s v="Valparaiso"/>
    <n v="5102"/>
    <s v="Casablanca"/>
    <x v="3"/>
    <x v="3"/>
    <x v="1"/>
    <x v="1"/>
    <x v="2"/>
    <x v="2"/>
    <n v="0"/>
    <n v="1"/>
  </r>
  <r>
    <n v="1"/>
    <n v="5"/>
    <s v="Valparaíso"/>
    <n v="51"/>
    <s v="Valparaiso"/>
    <n v="5102"/>
    <s v="Casablanca"/>
    <x v="3"/>
    <x v="3"/>
    <x v="1"/>
    <x v="1"/>
    <x v="20"/>
    <x v="20"/>
    <n v="0"/>
    <n v="1"/>
  </r>
  <r>
    <n v="1"/>
    <n v="5"/>
    <s v="Valparaíso"/>
    <n v="51"/>
    <s v="Valparaiso"/>
    <n v="5102"/>
    <s v="Casablanca"/>
    <x v="3"/>
    <x v="3"/>
    <x v="1"/>
    <x v="1"/>
    <x v="23"/>
    <x v="24"/>
    <n v="0"/>
    <n v="1"/>
  </r>
  <r>
    <n v="1"/>
    <n v="5"/>
    <s v="Valparaíso"/>
    <n v="51"/>
    <s v="Valparaiso"/>
    <n v="5102"/>
    <s v="Casablanca"/>
    <x v="3"/>
    <x v="3"/>
    <x v="9"/>
    <x v="9"/>
    <x v="24"/>
    <x v="25"/>
    <n v="0"/>
    <n v="1"/>
  </r>
  <r>
    <n v="1"/>
    <n v="5"/>
    <s v="Valparaíso"/>
    <n v="51"/>
    <s v="Valparaiso"/>
    <n v="5102"/>
    <s v="Casablanca"/>
    <x v="3"/>
    <x v="3"/>
    <x v="5"/>
    <x v="5"/>
    <x v="25"/>
    <x v="26"/>
    <n v="0"/>
    <n v="1"/>
  </r>
  <r>
    <n v="1"/>
    <n v="5"/>
    <s v="Valparaíso"/>
    <n v="51"/>
    <s v="Valparaiso"/>
    <n v="5103"/>
    <s v="Concon"/>
    <x v="2"/>
    <x v="2"/>
    <x v="10"/>
    <x v="10"/>
    <x v="26"/>
    <x v="27"/>
    <n v="0"/>
    <n v="1"/>
  </r>
  <r>
    <n v="1"/>
    <n v="5"/>
    <s v="Valparaíso"/>
    <n v="51"/>
    <s v="Valparaiso"/>
    <n v="5103"/>
    <s v="Concon"/>
    <x v="2"/>
    <x v="2"/>
    <x v="10"/>
    <x v="10"/>
    <x v="27"/>
    <x v="28"/>
    <n v="0"/>
    <n v="1"/>
  </r>
  <r>
    <n v="1"/>
    <n v="5"/>
    <s v="Valparaíso"/>
    <n v="51"/>
    <s v="Valparaiso"/>
    <n v="5103"/>
    <s v="Concon"/>
    <x v="2"/>
    <x v="2"/>
    <x v="10"/>
    <x v="10"/>
    <x v="28"/>
    <x v="29"/>
    <n v="0"/>
    <n v="1"/>
  </r>
  <r>
    <n v="1"/>
    <n v="5"/>
    <s v="Valparaíso"/>
    <n v="51"/>
    <s v="Valparaiso"/>
    <n v="5103"/>
    <s v="Concon"/>
    <x v="2"/>
    <x v="2"/>
    <x v="10"/>
    <x v="10"/>
    <x v="29"/>
    <x v="30"/>
    <n v="0"/>
    <n v="1"/>
  </r>
  <r>
    <n v="1"/>
    <n v="5"/>
    <s v="Valparaíso"/>
    <n v="51"/>
    <s v="Valparaiso"/>
    <n v="5103"/>
    <s v="Concon"/>
    <x v="2"/>
    <x v="2"/>
    <x v="8"/>
    <x v="8"/>
    <x v="30"/>
    <x v="31"/>
    <n v="0"/>
    <n v="1"/>
  </r>
  <r>
    <n v="1"/>
    <n v="5"/>
    <s v="Valparaíso"/>
    <n v="51"/>
    <s v="Valparaiso"/>
    <n v="5103"/>
    <s v="Concon"/>
    <x v="2"/>
    <x v="2"/>
    <x v="4"/>
    <x v="4"/>
    <x v="31"/>
    <x v="32"/>
    <n v="0"/>
    <n v="1"/>
  </r>
  <r>
    <n v="1"/>
    <n v="5"/>
    <s v="Valparaíso"/>
    <n v="51"/>
    <s v="Valparaiso"/>
    <n v="5103"/>
    <s v="Concon"/>
    <x v="2"/>
    <x v="2"/>
    <x v="4"/>
    <x v="4"/>
    <x v="32"/>
    <x v="33"/>
    <n v="0"/>
    <n v="1"/>
  </r>
  <r>
    <n v="1"/>
    <n v="5"/>
    <s v="Valparaíso"/>
    <n v="51"/>
    <s v="Valparaiso"/>
    <n v="5103"/>
    <s v="Concon"/>
    <x v="2"/>
    <x v="2"/>
    <x v="1"/>
    <x v="1"/>
    <x v="33"/>
    <x v="34"/>
    <n v="0"/>
    <n v="1"/>
  </r>
  <r>
    <n v="1"/>
    <n v="5"/>
    <s v="Valparaíso"/>
    <n v="51"/>
    <s v="Valparaiso"/>
    <n v="5103"/>
    <s v="Concon"/>
    <x v="2"/>
    <x v="2"/>
    <x v="11"/>
    <x v="11"/>
    <x v="34"/>
    <x v="35"/>
    <n v="0"/>
    <n v="1"/>
  </r>
  <r>
    <n v="1"/>
    <n v="5"/>
    <s v="Valparaíso"/>
    <n v="53"/>
    <s v="Los Andes"/>
    <n v="5304"/>
    <s v="San Esteban"/>
    <x v="4"/>
    <x v="4"/>
    <x v="4"/>
    <x v="4"/>
    <x v="9"/>
    <x v="9"/>
    <n v="0"/>
    <n v="2"/>
  </r>
  <r>
    <n v="1"/>
    <n v="5"/>
    <s v="Valparaíso"/>
    <n v="53"/>
    <s v="Los Andes"/>
    <n v="5304"/>
    <s v="San Esteban"/>
    <x v="5"/>
    <x v="5"/>
    <x v="9"/>
    <x v="9"/>
    <x v="24"/>
    <x v="25"/>
    <n v="0"/>
    <n v="2"/>
  </r>
  <r>
    <n v="1"/>
    <n v="5"/>
    <s v="Valparaíso"/>
    <n v="54"/>
    <s v="Petorca"/>
    <n v="5401"/>
    <s v="La Ligua"/>
    <x v="2"/>
    <x v="2"/>
    <x v="2"/>
    <x v="2"/>
    <x v="5"/>
    <x v="5"/>
    <n v="0"/>
    <n v="1"/>
  </r>
  <r>
    <n v="1"/>
    <n v="5"/>
    <s v="Valparaíso"/>
    <n v="54"/>
    <s v="Petorca"/>
    <n v="5401"/>
    <s v="La Ligua"/>
    <x v="2"/>
    <x v="2"/>
    <x v="2"/>
    <x v="2"/>
    <x v="35"/>
    <x v="36"/>
    <n v="0"/>
    <n v="1"/>
  </r>
  <r>
    <n v="1"/>
    <n v="5"/>
    <s v="Valparaíso"/>
    <n v="54"/>
    <s v="Petorca"/>
    <n v="5401"/>
    <s v="La Ligua"/>
    <x v="6"/>
    <x v="6"/>
    <x v="6"/>
    <x v="6"/>
    <x v="12"/>
    <x v="12"/>
    <n v="0"/>
    <n v="1"/>
  </r>
  <r>
    <n v="1"/>
    <n v="5"/>
    <s v="Valparaíso"/>
    <n v="54"/>
    <s v="Petorca"/>
    <n v="5401"/>
    <s v="La Ligua"/>
    <x v="6"/>
    <x v="6"/>
    <x v="6"/>
    <x v="6"/>
    <x v="13"/>
    <x v="13"/>
    <n v="0"/>
    <n v="1"/>
  </r>
  <r>
    <n v="1"/>
    <n v="5"/>
    <s v="Valparaíso"/>
    <n v="54"/>
    <s v="Petorca"/>
    <n v="5401"/>
    <s v="La Ligua"/>
    <x v="6"/>
    <x v="6"/>
    <x v="0"/>
    <x v="0"/>
    <x v="6"/>
    <x v="6"/>
    <n v="0"/>
    <n v="1"/>
  </r>
  <r>
    <n v="1"/>
    <n v="5"/>
    <s v="Valparaíso"/>
    <n v="54"/>
    <s v="Petorca"/>
    <n v="5401"/>
    <s v="La Ligua"/>
    <x v="6"/>
    <x v="6"/>
    <x v="0"/>
    <x v="0"/>
    <x v="3"/>
    <x v="3"/>
    <n v="0"/>
    <n v="1"/>
  </r>
  <r>
    <n v="1"/>
    <n v="5"/>
    <s v="Valparaíso"/>
    <n v="54"/>
    <s v="Petorca"/>
    <n v="5401"/>
    <s v="La Ligua"/>
    <x v="6"/>
    <x v="6"/>
    <x v="8"/>
    <x v="8"/>
    <x v="36"/>
    <x v="37"/>
    <n v="0"/>
    <n v="1"/>
  </r>
  <r>
    <n v="1"/>
    <n v="5"/>
    <s v="Valparaíso"/>
    <n v="54"/>
    <s v="Petorca"/>
    <n v="5401"/>
    <s v="La Ligua"/>
    <x v="6"/>
    <x v="6"/>
    <x v="3"/>
    <x v="3"/>
    <x v="7"/>
    <x v="7"/>
    <n v="0"/>
    <n v="1"/>
  </r>
  <r>
    <n v="1"/>
    <n v="5"/>
    <s v="Valparaíso"/>
    <n v="54"/>
    <s v="Petorca"/>
    <n v="5401"/>
    <s v="La Ligua"/>
    <x v="6"/>
    <x v="6"/>
    <x v="3"/>
    <x v="3"/>
    <x v="37"/>
    <x v="38"/>
    <n v="0"/>
    <n v="1"/>
  </r>
  <r>
    <n v="1"/>
    <n v="5"/>
    <s v="Valparaíso"/>
    <n v="54"/>
    <s v="Petorca"/>
    <n v="5401"/>
    <s v="La Ligua"/>
    <x v="6"/>
    <x v="6"/>
    <x v="3"/>
    <x v="3"/>
    <x v="38"/>
    <x v="39"/>
    <n v="0"/>
    <n v="1"/>
  </r>
  <r>
    <n v="1"/>
    <n v="5"/>
    <s v="Valparaíso"/>
    <n v="54"/>
    <s v="Petorca"/>
    <n v="5401"/>
    <s v="La Ligua"/>
    <x v="6"/>
    <x v="6"/>
    <x v="1"/>
    <x v="1"/>
    <x v="2"/>
    <x v="2"/>
    <n v="0"/>
    <n v="1"/>
  </r>
  <r>
    <n v="1"/>
    <n v="5"/>
    <s v="Valparaíso"/>
    <n v="54"/>
    <s v="Petorca"/>
    <n v="5401"/>
    <s v="La Ligua"/>
    <x v="6"/>
    <x v="6"/>
    <x v="1"/>
    <x v="1"/>
    <x v="4"/>
    <x v="4"/>
    <n v="0"/>
    <n v="1"/>
  </r>
  <r>
    <n v="1"/>
    <n v="5"/>
    <s v="Valparaíso"/>
    <n v="54"/>
    <s v="Petorca"/>
    <n v="5401"/>
    <s v="La Ligua"/>
    <x v="6"/>
    <x v="6"/>
    <x v="1"/>
    <x v="1"/>
    <x v="8"/>
    <x v="8"/>
    <n v="0"/>
    <n v="1"/>
  </r>
  <r>
    <n v="1"/>
    <n v="5"/>
    <s v="Valparaíso"/>
    <n v="54"/>
    <s v="Petorca"/>
    <n v="5401"/>
    <s v="La Ligua"/>
    <x v="6"/>
    <x v="6"/>
    <x v="1"/>
    <x v="1"/>
    <x v="20"/>
    <x v="20"/>
    <n v="0"/>
    <n v="1"/>
  </r>
  <r>
    <n v="1"/>
    <n v="5"/>
    <s v="Valparaíso"/>
    <n v="54"/>
    <s v="Petorca"/>
    <n v="5401"/>
    <s v="La Ligua"/>
    <x v="6"/>
    <x v="6"/>
    <x v="5"/>
    <x v="5"/>
    <x v="10"/>
    <x v="10"/>
    <n v="0"/>
    <n v="1"/>
  </r>
  <r>
    <n v="1"/>
    <n v="5"/>
    <s v="Valparaíso"/>
    <n v="54"/>
    <s v="Petorca"/>
    <n v="5401"/>
    <s v="La Ligua"/>
    <x v="6"/>
    <x v="6"/>
    <x v="5"/>
    <x v="5"/>
    <x v="39"/>
    <x v="40"/>
    <n v="0"/>
    <n v="1"/>
  </r>
  <r>
    <n v="1"/>
    <n v="5"/>
    <s v="Valparaíso"/>
    <n v="54"/>
    <s v="Petorca"/>
    <n v="5401"/>
    <s v="La Ligua"/>
    <x v="7"/>
    <x v="7"/>
    <x v="7"/>
    <x v="7"/>
    <x v="16"/>
    <x v="16"/>
    <n v="0"/>
    <n v="1"/>
  </r>
  <r>
    <n v="1"/>
    <n v="5"/>
    <s v="Valparaíso"/>
    <n v="54"/>
    <s v="Petorca"/>
    <n v="5401"/>
    <s v="La Ligua"/>
    <x v="7"/>
    <x v="7"/>
    <x v="1"/>
    <x v="1"/>
    <x v="8"/>
    <x v="8"/>
    <n v="0"/>
    <n v="1"/>
  </r>
  <r>
    <n v="1"/>
    <n v="5"/>
    <s v="Valparaíso"/>
    <n v="54"/>
    <s v="Petorca"/>
    <n v="5401"/>
    <s v="La Ligua"/>
    <x v="0"/>
    <x v="0"/>
    <x v="1"/>
    <x v="1"/>
    <x v="8"/>
    <x v="8"/>
    <n v="0"/>
    <n v="1"/>
  </r>
  <r>
    <n v="1"/>
    <n v="5"/>
    <s v="Valparaíso"/>
    <n v="54"/>
    <s v="Petorca"/>
    <n v="5401"/>
    <s v="La Ligua"/>
    <x v="1"/>
    <x v="1"/>
    <x v="6"/>
    <x v="6"/>
    <x v="12"/>
    <x v="12"/>
    <n v="0"/>
    <n v="1"/>
  </r>
  <r>
    <n v="1"/>
    <n v="5"/>
    <s v="Valparaíso"/>
    <n v="54"/>
    <s v="Petorca"/>
    <n v="5401"/>
    <s v="La Ligua"/>
    <x v="1"/>
    <x v="1"/>
    <x v="6"/>
    <x v="6"/>
    <x v="13"/>
    <x v="13"/>
    <n v="0"/>
    <n v="1"/>
  </r>
  <r>
    <n v="1"/>
    <n v="5"/>
    <s v="Valparaíso"/>
    <n v="54"/>
    <s v="Petorca"/>
    <n v="5401"/>
    <s v="La Ligua"/>
    <x v="1"/>
    <x v="1"/>
    <x v="7"/>
    <x v="7"/>
    <x v="15"/>
    <x v="15"/>
    <n v="0"/>
    <n v="1"/>
  </r>
  <r>
    <n v="1"/>
    <n v="5"/>
    <s v="Valparaíso"/>
    <n v="54"/>
    <s v="Petorca"/>
    <n v="5401"/>
    <s v="La Ligua"/>
    <x v="1"/>
    <x v="1"/>
    <x v="3"/>
    <x v="3"/>
    <x v="37"/>
    <x v="38"/>
    <n v="0"/>
    <n v="1"/>
  </r>
  <r>
    <n v="1"/>
    <n v="5"/>
    <s v="Valparaíso"/>
    <n v="54"/>
    <s v="Petorca"/>
    <n v="5401"/>
    <s v="La Ligua"/>
    <x v="1"/>
    <x v="1"/>
    <x v="1"/>
    <x v="1"/>
    <x v="8"/>
    <x v="8"/>
    <n v="0"/>
    <n v="1"/>
  </r>
  <r>
    <n v="1"/>
    <n v="5"/>
    <s v="Valparaíso"/>
    <n v="54"/>
    <s v="Petorca"/>
    <n v="5401"/>
    <s v="La Ligua"/>
    <x v="1"/>
    <x v="1"/>
    <x v="5"/>
    <x v="5"/>
    <x v="10"/>
    <x v="10"/>
    <n v="0"/>
    <n v="1"/>
  </r>
  <r>
    <n v="1"/>
    <n v="5"/>
    <s v="Valparaíso"/>
    <n v="54"/>
    <s v="Petorca"/>
    <n v="5401"/>
    <s v="La Ligua"/>
    <x v="3"/>
    <x v="3"/>
    <x v="1"/>
    <x v="1"/>
    <x v="8"/>
    <x v="8"/>
    <n v="0"/>
    <n v="1"/>
  </r>
  <r>
    <n v="1"/>
    <n v="5"/>
    <s v="Valparaíso"/>
    <n v="54"/>
    <s v="Petorca"/>
    <n v="5405"/>
    <s v="Zapallar"/>
    <x v="2"/>
    <x v="2"/>
    <x v="2"/>
    <x v="2"/>
    <x v="5"/>
    <x v="5"/>
    <n v="0"/>
    <n v="1"/>
  </r>
  <r>
    <n v="1"/>
    <n v="5"/>
    <s v="Valparaíso"/>
    <n v="55"/>
    <s v="Quillota"/>
    <n v="5501"/>
    <s v="Quillota"/>
    <x v="2"/>
    <x v="2"/>
    <x v="2"/>
    <x v="2"/>
    <x v="5"/>
    <x v="5"/>
    <n v="0"/>
    <n v="1"/>
  </r>
  <r>
    <n v="1"/>
    <n v="5"/>
    <s v="Valparaíso"/>
    <n v="55"/>
    <s v="Quillota"/>
    <n v="5501"/>
    <s v="Quillota"/>
    <x v="2"/>
    <x v="2"/>
    <x v="2"/>
    <x v="2"/>
    <x v="35"/>
    <x v="36"/>
    <n v="0"/>
    <n v="1"/>
  </r>
  <r>
    <n v="1"/>
    <n v="5"/>
    <s v="Valparaíso"/>
    <n v="55"/>
    <s v="Quillota"/>
    <n v="5506"/>
    <s v="Nogales"/>
    <x v="2"/>
    <x v="2"/>
    <x v="2"/>
    <x v="2"/>
    <x v="5"/>
    <x v="5"/>
    <n v="0"/>
    <n v="1"/>
  </r>
  <r>
    <n v="1"/>
    <n v="5"/>
    <s v="Valparaíso"/>
    <n v="56"/>
    <s v="San Antonio"/>
    <n v="5601"/>
    <s v="San Antonio"/>
    <x v="2"/>
    <x v="2"/>
    <x v="2"/>
    <x v="2"/>
    <x v="5"/>
    <x v="5"/>
    <n v="0"/>
    <n v="1"/>
  </r>
  <r>
    <n v="1"/>
    <n v="5"/>
    <s v="Valparaíso"/>
    <n v="57"/>
    <s v="San Felipe De Aconcagua"/>
    <n v="5701"/>
    <s v="San Felipe"/>
    <x v="7"/>
    <x v="7"/>
    <x v="6"/>
    <x v="6"/>
    <x v="12"/>
    <x v="12"/>
    <n v="0"/>
    <n v="1"/>
  </r>
  <r>
    <n v="1"/>
    <n v="5"/>
    <s v="Valparaíso"/>
    <n v="57"/>
    <s v="San Felipe De Aconcagua"/>
    <n v="5701"/>
    <s v="San Felipe"/>
    <x v="7"/>
    <x v="7"/>
    <x v="7"/>
    <x v="7"/>
    <x v="40"/>
    <x v="41"/>
    <n v="0"/>
    <n v="1"/>
  </r>
  <r>
    <n v="1"/>
    <n v="5"/>
    <s v="Valparaíso"/>
    <n v="57"/>
    <s v="San Felipe De Aconcagua"/>
    <n v="5701"/>
    <s v="San Felipe"/>
    <x v="7"/>
    <x v="7"/>
    <x v="7"/>
    <x v="7"/>
    <x v="16"/>
    <x v="16"/>
    <n v="0"/>
    <n v="1"/>
  </r>
  <r>
    <n v="1"/>
    <n v="5"/>
    <s v="Valparaíso"/>
    <n v="57"/>
    <s v="San Felipe De Aconcagua"/>
    <n v="5701"/>
    <s v="San Felipe"/>
    <x v="7"/>
    <x v="7"/>
    <x v="8"/>
    <x v="8"/>
    <x v="22"/>
    <x v="23"/>
    <n v="0"/>
    <n v="1"/>
  </r>
  <r>
    <n v="1"/>
    <n v="5"/>
    <s v="Valparaíso"/>
    <n v="57"/>
    <s v="San Felipe De Aconcagua"/>
    <n v="5701"/>
    <s v="San Felipe"/>
    <x v="7"/>
    <x v="7"/>
    <x v="1"/>
    <x v="1"/>
    <x v="8"/>
    <x v="8"/>
    <n v="0"/>
    <n v="1"/>
  </r>
  <r>
    <n v="1"/>
    <n v="5"/>
    <s v="Valparaíso"/>
    <n v="57"/>
    <s v="San Felipe De Aconcagua"/>
    <n v="5701"/>
    <s v="San Felipe"/>
    <x v="7"/>
    <x v="7"/>
    <x v="9"/>
    <x v="9"/>
    <x v="24"/>
    <x v="25"/>
    <n v="0"/>
    <n v="1"/>
  </r>
  <r>
    <n v="1"/>
    <n v="5"/>
    <s v="Valparaíso"/>
    <n v="57"/>
    <s v="San Felipe De Aconcagua"/>
    <n v="5701"/>
    <s v="San Felipe"/>
    <x v="7"/>
    <x v="7"/>
    <x v="5"/>
    <x v="5"/>
    <x v="41"/>
    <x v="42"/>
    <n v="0"/>
    <n v="1"/>
  </r>
  <r>
    <n v="1"/>
    <n v="5"/>
    <s v="Valparaíso"/>
    <n v="57"/>
    <s v="San Felipe De Aconcagua"/>
    <n v="5701"/>
    <s v="San Felipe"/>
    <x v="7"/>
    <x v="7"/>
    <x v="5"/>
    <x v="5"/>
    <x v="10"/>
    <x v="10"/>
    <n v="0"/>
    <n v="1"/>
  </r>
  <r>
    <n v="1"/>
    <n v="5"/>
    <s v="Valparaíso"/>
    <n v="57"/>
    <s v="San Felipe De Aconcagua"/>
    <n v="5701"/>
    <s v="San Felipe"/>
    <x v="4"/>
    <x v="4"/>
    <x v="4"/>
    <x v="4"/>
    <x v="9"/>
    <x v="9"/>
    <n v="0"/>
    <n v="4"/>
  </r>
  <r>
    <n v="1"/>
    <n v="5"/>
    <s v="Valparaíso"/>
    <n v="57"/>
    <s v="San Felipe De Aconcagua"/>
    <n v="5701"/>
    <s v="San Felipe"/>
    <x v="5"/>
    <x v="5"/>
    <x v="7"/>
    <x v="7"/>
    <x v="16"/>
    <x v="16"/>
    <n v="0"/>
    <n v="1"/>
  </r>
  <r>
    <n v="1"/>
    <n v="5"/>
    <s v="Valparaíso"/>
    <n v="57"/>
    <s v="San Felipe De Aconcagua"/>
    <n v="5701"/>
    <s v="San Felipe"/>
    <x v="5"/>
    <x v="5"/>
    <x v="9"/>
    <x v="9"/>
    <x v="24"/>
    <x v="25"/>
    <n v="0"/>
    <n v="3"/>
  </r>
  <r>
    <n v="1"/>
    <n v="5"/>
    <s v="Valparaíso"/>
    <n v="57"/>
    <s v="San Felipe De Aconcagua"/>
    <n v="5701"/>
    <s v="San Felipe"/>
    <x v="1"/>
    <x v="1"/>
    <x v="6"/>
    <x v="6"/>
    <x v="13"/>
    <x v="13"/>
    <n v="0"/>
    <n v="1"/>
  </r>
  <r>
    <n v="1"/>
    <n v="5"/>
    <s v="Valparaíso"/>
    <n v="57"/>
    <s v="San Felipe De Aconcagua"/>
    <n v="5701"/>
    <s v="San Felipe"/>
    <x v="1"/>
    <x v="1"/>
    <x v="6"/>
    <x v="6"/>
    <x v="14"/>
    <x v="14"/>
    <n v="0"/>
    <n v="1"/>
  </r>
  <r>
    <n v="1"/>
    <n v="5"/>
    <s v="Valparaíso"/>
    <n v="57"/>
    <s v="San Felipe De Aconcagua"/>
    <n v="5701"/>
    <s v="San Felipe"/>
    <x v="1"/>
    <x v="1"/>
    <x v="7"/>
    <x v="7"/>
    <x v="15"/>
    <x v="15"/>
    <n v="0"/>
    <n v="1"/>
  </r>
  <r>
    <n v="1"/>
    <n v="5"/>
    <s v="Valparaíso"/>
    <n v="57"/>
    <s v="San Felipe De Aconcagua"/>
    <n v="5701"/>
    <s v="San Felipe"/>
    <x v="3"/>
    <x v="3"/>
    <x v="7"/>
    <x v="7"/>
    <x v="16"/>
    <x v="16"/>
    <n v="0"/>
    <n v="1"/>
  </r>
  <r>
    <n v="1"/>
    <n v="5"/>
    <s v="Valparaíso"/>
    <n v="57"/>
    <s v="San Felipe De Aconcagua"/>
    <n v="5701"/>
    <s v="San Felipe"/>
    <x v="3"/>
    <x v="3"/>
    <x v="8"/>
    <x v="8"/>
    <x v="18"/>
    <x v="18"/>
    <n v="0"/>
    <n v="1"/>
  </r>
  <r>
    <n v="1"/>
    <n v="5"/>
    <s v="Valparaíso"/>
    <n v="57"/>
    <s v="San Felipe De Aconcagua"/>
    <n v="5701"/>
    <s v="San Felipe"/>
    <x v="3"/>
    <x v="3"/>
    <x v="8"/>
    <x v="8"/>
    <x v="22"/>
    <x v="23"/>
    <n v="0"/>
    <n v="1"/>
  </r>
  <r>
    <n v="1"/>
    <n v="5"/>
    <s v="Valparaíso"/>
    <n v="57"/>
    <s v="San Felipe De Aconcagua"/>
    <n v="5705"/>
    <s v="PUTAENDO"/>
    <x v="5"/>
    <x v="5"/>
    <x v="5"/>
    <x v="5"/>
    <x v="42"/>
    <x v="43"/>
    <n v="0"/>
    <n v="1"/>
  </r>
  <r>
    <n v="1"/>
    <n v="5"/>
    <s v="Valparaíso"/>
    <n v="57"/>
    <s v="San Felipe De Aconcagua"/>
    <n v="5705"/>
    <s v="PUTAENDO"/>
    <x v="5"/>
    <x v="5"/>
    <x v="6"/>
    <x v="6"/>
    <x v="43"/>
    <x v="44"/>
    <n v="0"/>
    <n v="1"/>
  </r>
  <r>
    <n v="1"/>
    <n v="5"/>
    <s v="Valparaíso"/>
    <n v="57"/>
    <s v="San Felipe De Aconcagua"/>
    <n v="5705"/>
    <s v="PUTAENDO"/>
    <x v="5"/>
    <x v="5"/>
    <x v="6"/>
    <x v="6"/>
    <x v="44"/>
    <x v="45"/>
    <n v="0"/>
    <n v="1"/>
  </r>
  <r>
    <n v="1"/>
    <n v="5"/>
    <s v="Valparaíso"/>
    <n v="57"/>
    <s v="San Felipe De Aconcagua"/>
    <n v="5705"/>
    <s v="PUTAENDO"/>
    <x v="5"/>
    <x v="5"/>
    <x v="7"/>
    <x v="7"/>
    <x v="16"/>
    <x v="16"/>
    <n v="0"/>
    <n v="3"/>
  </r>
  <r>
    <n v="1"/>
    <n v="5"/>
    <s v="Valparaíso"/>
    <n v="57"/>
    <s v="San Felipe De Aconcagua"/>
    <n v="5705"/>
    <s v="PUTAENDO"/>
    <x v="5"/>
    <x v="5"/>
    <x v="8"/>
    <x v="8"/>
    <x v="18"/>
    <x v="18"/>
    <n v="0"/>
    <n v="1"/>
  </r>
  <r>
    <n v="1"/>
    <n v="5"/>
    <s v="Valparaíso"/>
    <n v="57"/>
    <s v="San Felipe De Aconcagua"/>
    <n v="5705"/>
    <s v="PUTAENDO"/>
    <x v="5"/>
    <x v="5"/>
    <x v="8"/>
    <x v="8"/>
    <x v="22"/>
    <x v="23"/>
    <n v="0"/>
    <n v="1"/>
  </r>
  <r>
    <n v="1"/>
    <n v="5"/>
    <s v="Valparaíso"/>
    <n v="57"/>
    <s v="San Felipe De Aconcagua"/>
    <n v="5705"/>
    <s v="PUTAENDO"/>
    <x v="5"/>
    <x v="5"/>
    <x v="1"/>
    <x v="1"/>
    <x v="20"/>
    <x v="20"/>
    <n v="0"/>
    <n v="1"/>
  </r>
  <r>
    <n v="1"/>
    <n v="5"/>
    <s v="Valparaíso"/>
    <n v="57"/>
    <s v="San Felipe De Aconcagua"/>
    <n v="5705"/>
    <s v="PUTAENDO"/>
    <x v="5"/>
    <x v="5"/>
    <x v="1"/>
    <x v="1"/>
    <x v="23"/>
    <x v="24"/>
    <n v="0"/>
    <n v="1"/>
  </r>
  <r>
    <n v="1"/>
    <n v="5"/>
    <s v="Valparaíso"/>
    <n v="57"/>
    <s v="San Felipe De Aconcagua"/>
    <n v="5705"/>
    <s v="PUTAENDO"/>
    <x v="5"/>
    <x v="5"/>
    <x v="9"/>
    <x v="9"/>
    <x v="24"/>
    <x v="25"/>
    <n v="0"/>
    <n v="2"/>
  </r>
  <r>
    <n v="1"/>
    <n v="5"/>
    <s v="Valparaíso"/>
    <n v="57"/>
    <s v="San Felipe De Aconcagua"/>
    <n v="5705"/>
    <s v="PUTAENDO"/>
    <x v="5"/>
    <x v="5"/>
    <x v="5"/>
    <x v="5"/>
    <x v="45"/>
    <x v="46"/>
    <n v="0"/>
    <n v="1"/>
  </r>
  <r>
    <n v="1"/>
    <n v="5"/>
    <s v="Valparaíso"/>
    <n v="57"/>
    <s v="San Felipe De Aconcagua"/>
    <n v="5705"/>
    <s v="PUTAENDO"/>
    <x v="5"/>
    <x v="5"/>
    <x v="5"/>
    <x v="5"/>
    <x v="25"/>
    <x v="26"/>
    <n v="0"/>
    <n v="1"/>
  </r>
  <r>
    <n v="1"/>
    <n v="5"/>
    <s v="Valparaíso"/>
    <n v="57"/>
    <s v="San Felipe De Aconcagua"/>
    <n v="5705"/>
    <s v="PUTAENDO"/>
    <x v="5"/>
    <x v="5"/>
    <x v="5"/>
    <x v="5"/>
    <x v="10"/>
    <x v="10"/>
    <n v="0"/>
    <n v="1"/>
  </r>
  <r>
    <n v="1"/>
    <n v="5"/>
    <s v="Valparaíso"/>
    <n v="57"/>
    <s v="San Felipe De Aconcagua"/>
    <n v="5705"/>
    <s v="PUTAENDO"/>
    <x v="5"/>
    <x v="5"/>
    <x v="5"/>
    <x v="5"/>
    <x v="39"/>
    <x v="40"/>
    <n v="0"/>
    <n v="1"/>
  </r>
  <r>
    <n v="1"/>
    <n v="5"/>
    <s v="Valparaíso"/>
    <n v="57"/>
    <s v="San Felipe De Aconcagua"/>
    <n v="5705"/>
    <s v="PUTAENDO"/>
    <x v="5"/>
    <x v="5"/>
    <x v="12"/>
    <x v="12"/>
    <x v="46"/>
    <x v="47"/>
    <n v="0"/>
    <n v="1"/>
  </r>
  <r>
    <n v="1"/>
    <n v="5"/>
    <s v="Valparaíso"/>
    <n v="57"/>
    <s v="San Felipe De Aconcagua"/>
    <n v="5706"/>
    <s v="Santa Maria"/>
    <x v="5"/>
    <x v="5"/>
    <x v="9"/>
    <x v="9"/>
    <x v="24"/>
    <x v="25"/>
    <n v="0"/>
    <n v="1"/>
  </r>
  <r>
    <n v="1"/>
    <n v="5"/>
    <s v="Valparaíso"/>
    <n v="57"/>
    <s v="San Felipe De Aconcagua"/>
    <n v="5706"/>
    <s v="Santa Maria"/>
    <x v="0"/>
    <x v="0"/>
    <x v="9"/>
    <x v="9"/>
    <x v="24"/>
    <x v="25"/>
    <n v="0"/>
    <n v="1"/>
  </r>
  <r>
    <n v="1"/>
    <n v="6"/>
    <s v="O'Higgins"/>
    <n v="61"/>
    <s v="Cachapoal"/>
    <n v="6101"/>
    <s v="Rancagua"/>
    <x v="4"/>
    <x v="4"/>
    <x v="4"/>
    <x v="4"/>
    <x v="9"/>
    <x v="9"/>
    <n v="0"/>
    <n v="1"/>
  </r>
  <r>
    <n v="1"/>
    <n v="6"/>
    <s v="O'Higgins"/>
    <n v="61"/>
    <s v="Cachapoal"/>
    <n v="6102"/>
    <s v="Codegua"/>
    <x v="5"/>
    <x v="5"/>
    <x v="7"/>
    <x v="7"/>
    <x v="21"/>
    <x v="48"/>
    <n v="0"/>
    <n v="1"/>
  </r>
  <r>
    <n v="1"/>
    <n v="6"/>
    <s v="O'Higgins"/>
    <n v="61"/>
    <s v="Cachapoal"/>
    <n v="6102"/>
    <s v="Codegua"/>
    <x v="5"/>
    <x v="5"/>
    <x v="7"/>
    <x v="7"/>
    <x v="16"/>
    <x v="16"/>
    <n v="0"/>
    <n v="1"/>
  </r>
  <r>
    <n v="1"/>
    <n v="6"/>
    <s v="O'Higgins"/>
    <n v="61"/>
    <s v="Cachapoal"/>
    <n v="6109"/>
    <s v="Malloa"/>
    <x v="7"/>
    <x v="7"/>
    <x v="6"/>
    <x v="6"/>
    <x v="14"/>
    <x v="49"/>
    <n v="0"/>
    <n v="1"/>
  </r>
  <r>
    <n v="1"/>
    <n v="6"/>
    <s v="O'Higgins"/>
    <n v="61"/>
    <s v="Cachapoal"/>
    <n v="6109"/>
    <s v="Malloa"/>
    <x v="7"/>
    <x v="7"/>
    <x v="7"/>
    <x v="7"/>
    <x v="16"/>
    <x v="16"/>
    <n v="0"/>
    <n v="1"/>
  </r>
  <r>
    <n v="1"/>
    <n v="6"/>
    <s v="O'Higgins"/>
    <n v="61"/>
    <s v="Cachapoal"/>
    <n v="6109"/>
    <s v="Malloa"/>
    <x v="7"/>
    <x v="7"/>
    <x v="8"/>
    <x v="8"/>
    <x v="22"/>
    <x v="23"/>
    <n v="0"/>
    <n v="1"/>
  </r>
  <r>
    <n v="1"/>
    <n v="6"/>
    <s v="O'Higgins"/>
    <n v="61"/>
    <s v="Cachapoal"/>
    <n v="6109"/>
    <s v="Malloa"/>
    <x v="7"/>
    <x v="7"/>
    <x v="5"/>
    <x v="5"/>
    <x v="10"/>
    <x v="10"/>
    <n v="0"/>
    <n v="1"/>
  </r>
  <r>
    <n v="1"/>
    <n v="6"/>
    <s v="O'Higgins"/>
    <n v="61"/>
    <s v="Cachapoal"/>
    <n v="6109"/>
    <s v="Malloa"/>
    <x v="0"/>
    <x v="0"/>
    <x v="7"/>
    <x v="7"/>
    <x v="16"/>
    <x v="22"/>
    <n v="0"/>
    <n v="1"/>
  </r>
  <r>
    <n v="1"/>
    <n v="6"/>
    <s v="O'Higgins"/>
    <n v="61"/>
    <s v="Cachapoal"/>
    <n v="6111"/>
    <s v="Olivar"/>
    <x v="5"/>
    <x v="5"/>
    <x v="7"/>
    <x v="7"/>
    <x v="21"/>
    <x v="48"/>
    <n v="0"/>
    <n v="1"/>
  </r>
  <r>
    <n v="1"/>
    <n v="6"/>
    <s v="O'Higgins"/>
    <n v="61"/>
    <s v="Cachapoal"/>
    <n v="6114"/>
    <s v="Quinta De Tilcoco"/>
    <x v="5"/>
    <x v="5"/>
    <x v="7"/>
    <x v="7"/>
    <x v="21"/>
    <x v="48"/>
    <n v="0"/>
    <n v="1"/>
  </r>
  <r>
    <n v="1"/>
    <n v="6"/>
    <s v="O'Higgins"/>
    <n v="61"/>
    <s v="Cachapoal"/>
    <n v="6115"/>
    <s v="Rengo"/>
    <x v="6"/>
    <x v="6"/>
    <x v="6"/>
    <x v="6"/>
    <x v="12"/>
    <x v="12"/>
    <n v="0"/>
    <n v="1"/>
  </r>
  <r>
    <n v="1"/>
    <n v="6"/>
    <s v="O'Higgins"/>
    <n v="61"/>
    <s v="Cachapoal"/>
    <n v="6115"/>
    <s v="Rengo"/>
    <x v="6"/>
    <x v="6"/>
    <x v="8"/>
    <x v="8"/>
    <x v="18"/>
    <x v="18"/>
    <n v="0"/>
    <n v="1"/>
  </r>
  <r>
    <n v="1"/>
    <n v="6"/>
    <s v="O'Higgins"/>
    <n v="61"/>
    <s v="Cachapoal"/>
    <n v="6115"/>
    <s v="Rengo"/>
    <x v="6"/>
    <x v="6"/>
    <x v="5"/>
    <x v="5"/>
    <x v="47"/>
    <x v="50"/>
    <n v="0"/>
    <n v="1"/>
  </r>
  <r>
    <n v="1"/>
    <n v="6"/>
    <s v="O'Higgins"/>
    <n v="61"/>
    <s v="Cachapoal"/>
    <n v="6115"/>
    <s v="Rengo"/>
    <x v="6"/>
    <x v="6"/>
    <x v="5"/>
    <x v="5"/>
    <x v="48"/>
    <x v="51"/>
    <n v="0"/>
    <n v="1"/>
  </r>
  <r>
    <n v="1"/>
    <n v="6"/>
    <s v="O'Higgins"/>
    <n v="61"/>
    <s v="Cachapoal"/>
    <n v="6115"/>
    <s v="Rengo"/>
    <x v="6"/>
    <x v="6"/>
    <x v="5"/>
    <x v="5"/>
    <x v="45"/>
    <x v="46"/>
    <n v="0"/>
    <n v="1"/>
  </r>
  <r>
    <n v="1"/>
    <n v="6"/>
    <s v="O'Higgins"/>
    <n v="61"/>
    <s v="Cachapoal"/>
    <n v="6115"/>
    <s v="Rengo"/>
    <x v="6"/>
    <x v="6"/>
    <x v="5"/>
    <x v="5"/>
    <x v="25"/>
    <x v="26"/>
    <n v="0"/>
    <n v="1"/>
  </r>
  <r>
    <n v="1"/>
    <n v="6"/>
    <s v="O'Higgins"/>
    <n v="61"/>
    <s v="Cachapoal"/>
    <n v="6115"/>
    <s v="Rengo"/>
    <x v="6"/>
    <x v="6"/>
    <x v="5"/>
    <x v="5"/>
    <x v="10"/>
    <x v="10"/>
    <n v="0"/>
    <n v="1"/>
  </r>
  <r>
    <n v="1"/>
    <n v="6"/>
    <s v="O'Higgins"/>
    <n v="61"/>
    <s v="Cachapoal"/>
    <n v="6115"/>
    <s v="Rengo"/>
    <x v="5"/>
    <x v="5"/>
    <x v="8"/>
    <x v="8"/>
    <x v="18"/>
    <x v="18"/>
    <n v="0"/>
    <n v="1"/>
  </r>
  <r>
    <n v="1"/>
    <n v="6"/>
    <s v="O'Higgins"/>
    <n v="61"/>
    <s v="Cachapoal"/>
    <n v="6115"/>
    <s v="Rengo"/>
    <x v="5"/>
    <x v="5"/>
    <x v="5"/>
    <x v="5"/>
    <x v="47"/>
    <x v="50"/>
    <n v="0"/>
    <n v="1"/>
  </r>
  <r>
    <n v="1"/>
    <n v="6"/>
    <s v="O'Higgins"/>
    <n v="61"/>
    <s v="Cachapoal"/>
    <n v="6115"/>
    <s v="Rengo"/>
    <x v="5"/>
    <x v="5"/>
    <x v="5"/>
    <x v="5"/>
    <x v="45"/>
    <x v="46"/>
    <n v="0"/>
    <n v="1"/>
  </r>
  <r>
    <n v="1"/>
    <n v="6"/>
    <s v="O'Higgins"/>
    <n v="61"/>
    <s v="Cachapoal"/>
    <n v="6115"/>
    <s v="Rengo"/>
    <x v="5"/>
    <x v="5"/>
    <x v="5"/>
    <x v="5"/>
    <x v="25"/>
    <x v="26"/>
    <n v="0"/>
    <n v="1"/>
  </r>
  <r>
    <n v="1"/>
    <n v="6"/>
    <s v="O'Higgins"/>
    <n v="61"/>
    <s v="Cachapoal"/>
    <n v="6115"/>
    <s v="Rengo"/>
    <x v="0"/>
    <x v="0"/>
    <x v="5"/>
    <x v="5"/>
    <x v="49"/>
    <x v="52"/>
    <n v="0"/>
    <n v="1"/>
  </r>
  <r>
    <n v="1"/>
    <n v="6"/>
    <s v="O'Higgins"/>
    <n v="61"/>
    <s v="Cachapoal"/>
    <n v="6115"/>
    <s v="Rengo"/>
    <x v="0"/>
    <x v="0"/>
    <x v="6"/>
    <x v="6"/>
    <x v="12"/>
    <x v="12"/>
    <n v="0"/>
    <n v="1"/>
  </r>
  <r>
    <n v="1"/>
    <n v="6"/>
    <s v="O'Higgins"/>
    <n v="61"/>
    <s v="Cachapoal"/>
    <n v="6115"/>
    <s v="Rengo"/>
    <x v="0"/>
    <x v="0"/>
    <x v="7"/>
    <x v="7"/>
    <x v="21"/>
    <x v="48"/>
    <n v="0"/>
    <n v="1"/>
  </r>
  <r>
    <n v="1"/>
    <n v="6"/>
    <s v="O'Higgins"/>
    <n v="61"/>
    <s v="Cachapoal"/>
    <n v="6115"/>
    <s v="Rengo"/>
    <x v="0"/>
    <x v="0"/>
    <x v="7"/>
    <x v="7"/>
    <x v="21"/>
    <x v="21"/>
    <n v="0"/>
    <n v="1"/>
  </r>
  <r>
    <n v="1"/>
    <n v="6"/>
    <s v="O'Higgins"/>
    <n v="61"/>
    <s v="Cachapoal"/>
    <n v="6115"/>
    <s v="Rengo"/>
    <x v="0"/>
    <x v="0"/>
    <x v="7"/>
    <x v="7"/>
    <x v="16"/>
    <x v="22"/>
    <n v="0"/>
    <n v="1"/>
  </r>
  <r>
    <n v="1"/>
    <n v="6"/>
    <s v="O'Higgins"/>
    <n v="61"/>
    <s v="Cachapoal"/>
    <n v="6115"/>
    <s v="Rengo"/>
    <x v="0"/>
    <x v="0"/>
    <x v="8"/>
    <x v="8"/>
    <x v="18"/>
    <x v="18"/>
    <n v="0"/>
    <n v="1"/>
  </r>
  <r>
    <n v="1"/>
    <n v="6"/>
    <s v="O'Higgins"/>
    <n v="61"/>
    <s v="Cachapoal"/>
    <n v="6115"/>
    <s v="Rengo"/>
    <x v="0"/>
    <x v="0"/>
    <x v="8"/>
    <x v="8"/>
    <x v="22"/>
    <x v="23"/>
    <n v="0"/>
    <n v="1"/>
  </r>
  <r>
    <n v="1"/>
    <n v="6"/>
    <s v="O'Higgins"/>
    <n v="61"/>
    <s v="Cachapoal"/>
    <n v="6115"/>
    <s v="Rengo"/>
    <x v="0"/>
    <x v="0"/>
    <x v="9"/>
    <x v="9"/>
    <x v="24"/>
    <x v="25"/>
    <n v="0"/>
    <n v="1"/>
  </r>
  <r>
    <n v="1"/>
    <n v="6"/>
    <s v="O'Higgins"/>
    <n v="61"/>
    <s v="Cachapoal"/>
    <n v="6115"/>
    <s v="Rengo"/>
    <x v="0"/>
    <x v="0"/>
    <x v="5"/>
    <x v="5"/>
    <x v="47"/>
    <x v="50"/>
    <n v="0"/>
    <n v="1"/>
  </r>
  <r>
    <n v="1"/>
    <n v="6"/>
    <s v="O'Higgins"/>
    <n v="61"/>
    <s v="Cachapoal"/>
    <n v="6115"/>
    <s v="Rengo"/>
    <x v="0"/>
    <x v="0"/>
    <x v="5"/>
    <x v="5"/>
    <x v="50"/>
    <x v="53"/>
    <n v="0"/>
    <n v="1"/>
  </r>
  <r>
    <n v="1"/>
    <n v="6"/>
    <s v="O'Higgins"/>
    <n v="61"/>
    <s v="Cachapoal"/>
    <n v="6115"/>
    <s v="Rengo"/>
    <x v="0"/>
    <x v="0"/>
    <x v="5"/>
    <x v="5"/>
    <x v="45"/>
    <x v="46"/>
    <n v="0"/>
    <n v="1"/>
  </r>
  <r>
    <n v="1"/>
    <n v="6"/>
    <s v="O'Higgins"/>
    <n v="61"/>
    <s v="Cachapoal"/>
    <n v="6115"/>
    <s v="Rengo"/>
    <x v="0"/>
    <x v="0"/>
    <x v="5"/>
    <x v="5"/>
    <x v="51"/>
    <x v="54"/>
    <n v="0"/>
    <n v="1"/>
  </r>
  <r>
    <n v="1"/>
    <n v="6"/>
    <s v="O'Higgins"/>
    <n v="61"/>
    <s v="Cachapoal"/>
    <n v="6115"/>
    <s v="Rengo"/>
    <x v="0"/>
    <x v="0"/>
    <x v="5"/>
    <x v="5"/>
    <x v="25"/>
    <x v="26"/>
    <n v="0"/>
    <n v="1"/>
  </r>
  <r>
    <n v="1"/>
    <n v="6"/>
    <s v="O'Higgins"/>
    <n v="61"/>
    <s v="Cachapoal"/>
    <n v="6115"/>
    <s v="Rengo"/>
    <x v="0"/>
    <x v="0"/>
    <x v="5"/>
    <x v="5"/>
    <x v="10"/>
    <x v="10"/>
    <n v="0"/>
    <n v="1"/>
  </r>
  <r>
    <n v="1"/>
    <n v="6"/>
    <s v="O'Higgins"/>
    <n v="62"/>
    <s v="Cardenal Caro"/>
    <n v="6202"/>
    <s v="La Estrella"/>
    <x v="2"/>
    <x v="2"/>
    <x v="2"/>
    <x v="2"/>
    <x v="5"/>
    <x v="5"/>
    <n v="0"/>
    <n v="3"/>
  </r>
  <r>
    <n v="1"/>
    <n v="6"/>
    <s v="O'Higgins"/>
    <n v="62"/>
    <s v="Cardenal Caro"/>
    <n v="6204"/>
    <s v="Marchihue"/>
    <x v="2"/>
    <x v="2"/>
    <x v="2"/>
    <x v="2"/>
    <x v="5"/>
    <x v="5"/>
    <n v="0"/>
    <n v="1"/>
  </r>
  <r>
    <n v="1"/>
    <n v="6"/>
    <s v="O'Higgins"/>
    <n v="62"/>
    <s v="Cardenal Caro"/>
    <n v="6204"/>
    <s v="Marchihue"/>
    <x v="5"/>
    <x v="5"/>
    <x v="7"/>
    <x v="7"/>
    <x v="21"/>
    <x v="48"/>
    <n v="0"/>
    <n v="1"/>
  </r>
  <r>
    <n v="1"/>
    <n v="6"/>
    <s v="O'Higgins"/>
    <n v="63"/>
    <s v="Colchagua"/>
    <n v="6301"/>
    <s v="San Fernando"/>
    <x v="0"/>
    <x v="0"/>
    <x v="7"/>
    <x v="7"/>
    <x v="40"/>
    <x v="41"/>
    <n v="0"/>
    <n v="1"/>
  </r>
  <r>
    <n v="1"/>
    <n v="6"/>
    <s v="O'Higgins"/>
    <n v="63"/>
    <s v="Colchagua"/>
    <n v="6301"/>
    <s v="San Fernando"/>
    <x v="0"/>
    <x v="0"/>
    <x v="7"/>
    <x v="7"/>
    <x v="21"/>
    <x v="48"/>
    <n v="0"/>
    <n v="1"/>
  </r>
  <r>
    <n v="1"/>
    <n v="6"/>
    <s v="O'Higgins"/>
    <n v="63"/>
    <s v="Colchagua"/>
    <n v="6301"/>
    <s v="San Fernando"/>
    <x v="0"/>
    <x v="0"/>
    <x v="7"/>
    <x v="7"/>
    <x v="21"/>
    <x v="21"/>
    <n v="0"/>
    <n v="1"/>
  </r>
  <r>
    <n v="1"/>
    <n v="6"/>
    <s v="O'Higgins"/>
    <n v="63"/>
    <s v="Colchagua"/>
    <n v="6301"/>
    <s v="San Fernando"/>
    <x v="0"/>
    <x v="0"/>
    <x v="7"/>
    <x v="7"/>
    <x v="16"/>
    <x v="22"/>
    <n v="0"/>
    <n v="1"/>
  </r>
  <r>
    <n v="1"/>
    <n v="6"/>
    <s v="O'Higgins"/>
    <n v="63"/>
    <s v="Colchagua"/>
    <n v="6301"/>
    <s v="San Fernando"/>
    <x v="0"/>
    <x v="0"/>
    <x v="9"/>
    <x v="9"/>
    <x v="24"/>
    <x v="25"/>
    <n v="0"/>
    <n v="1"/>
  </r>
  <r>
    <n v="1"/>
    <n v="6"/>
    <s v="O'Higgins"/>
    <n v="63"/>
    <s v="Colchagua"/>
    <n v="6303"/>
    <s v="Chimbarongo"/>
    <x v="5"/>
    <x v="5"/>
    <x v="7"/>
    <x v="7"/>
    <x v="21"/>
    <x v="48"/>
    <n v="0"/>
    <n v="1"/>
  </r>
  <r>
    <n v="1"/>
    <n v="6"/>
    <s v="O'Higgins"/>
    <n v="63"/>
    <s v="Colchagua"/>
    <n v="6307"/>
    <s v="Peralillo"/>
    <x v="2"/>
    <x v="2"/>
    <x v="2"/>
    <x v="2"/>
    <x v="5"/>
    <x v="5"/>
    <n v="0"/>
    <n v="1"/>
  </r>
  <r>
    <n v="1"/>
    <n v="6"/>
    <s v="O'Higgins"/>
    <n v="63"/>
    <s v="Colchagua"/>
    <n v="6306"/>
    <s v="Palmilla"/>
    <x v="5"/>
    <x v="5"/>
    <x v="7"/>
    <x v="7"/>
    <x v="21"/>
    <x v="48"/>
    <n v="0"/>
    <n v="1"/>
  </r>
  <r>
    <n v="1"/>
    <n v="6"/>
    <s v="O'Higgins"/>
    <n v="63"/>
    <s v="Colchagua"/>
    <n v="6309"/>
    <s v="Pumanque"/>
    <x v="2"/>
    <x v="2"/>
    <x v="2"/>
    <x v="2"/>
    <x v="5"/>
    <x v="5"/>
    <n v="0"/>
    <n v="1"/>
  </r>
  <r>
    <n v="1"/>
    <n v="6"/>
    <s v="O'Higgins"/>
    <n v="63"/>
    <s v="Colchagua"/>
    <n v="6310"/>
    <s v="Santa Cruz"/>
    <x v="5"/>
    <x v="5"/>
    <x v="7"/>
    <x v="7"/>
    <x v="21"/>
    <x v="48"/>
    <n v="0"/>
    <n v="1"/>
  </r>
  <r>
    <n v="1"/>
    <n v="6"/>
    <s v="O'Higgins"/>
    <n v="63"/>
    <s v="Colchagua"/>
    <n v="6304"/>
    <s v="Lolol"/>
    <x v="2"/>
    <x v="2"/>
    <x v="2"/>
    <x v="2"/>
    <x v="5"/>
    <x v="5"/>
    <n v="0"/>
    <n v="1"/>
  </r>
  <r>
    <n v="1"/>
    <n v="7"/>
    <s v="Maule"/>
    <n v="71"/>
    <s v="Talca"/>
    <n v="7101"/>
    <s v="Talca"/>
    <x v="6"/>
    <x v="6"/>
    <x v="6"/>
    <x v="6"/>
    <x v="12"/>
    <x v="12"/>
    <n v="0"/>
    <n v="1"/>
  </r>
  <r>
    <n v="1"/>
    <n v="7"/>
    <s v="Maule"/>
    <n v="71"/>
    <s v="Talca"/>
    <n v="7101"/>
    <s v="Talca"/>
    <x v="6"/>
    <x v="6"/>
    <x v="8"/>
    <x v="8"/>
    <x v="18"/>
    <x v="18"/>
    <n v="0"/>
    <n v="1"/>
  </r>
  <r>
    <n v="1"/>
    <n v="7"/>
    <s v="Maule"/>
    <n v="71"/>
    <s v="Talca"/>
    <n v="7101"/>
    <s v="Talca"/>
    <x v="5"/>
    <x v="5"/>
    <x v="7"/>
    <x v="7"/>
    <x v="21"/>
    <x v="48"/>
    <n v="1"/>
    <n v="0"/>
  </r>
  <r>
    <n v="1"/>
    <n v="7"/>
    <s v="Maule"/>
    <n v="71"/>
    <s v="Talca"/>
    <n v="7101"/>
    <s v="Talca"/>
    <x v="5"/>
    <x v="5"/>
    <x v="8"/>
    <x v="8"/>
    <x v="18"/>
    <x v="18"/>
    <n v="0"/>
    <n v="1"/>
  </r>
  <r>
    <n v="1"/>
    <n v="7"/>
    <s v="Maule"/>
    <n v="71"/>
    <s v="Talca"/>
    <n v="7101"/>
    <s v="Talca"/>
    <x v="0"/>
    <x v="0"/>
    <x v="6"/>
    <x v="6"/>
    <x v="12"/>
    <x v="12"/>
    <n v="0"/>
    <n v="1"/>
  </r>
  <r>
    <n v="1"/>
    <n v="7"/>
    <s v="Maule"/>
    <n v="71"/>
    <s v="Talca"/>
    <n v="7101"/>
    <s v="Talca"/>
    <x v="0"/>
    <x v="0"/>
    <x v="6"/>
    <x v="6"/>
    <x v="13"/>
    <x v="13"/>
    <n v="0"/>
    <n v="1"/>
  </r>
  <r>
    <n v="1"/>
    <n v="7"/>
    <s v="Maule"/>
    <n v="71"/>
    <s v="Talca"/>
    <n v="7101"/>
    <s v="Talca"/>
    <x v="0"/>
    <x v="0"/>
    <x v="6"/>
    <x v="6"/>
    <x v="43"/>
    <x v="44"/>
    <n v="0"/>
    <n v="1"/>
  </r>
  <r>
    <n v="1"/>
    <n v="7"/>
    <s v="Maule"/>
    <n v="71"/>
    <s v="Talca"/>
    <n v="7101"/>
    <s v="Talca"/>
    <x v="0"/>
    <x v="0"/>
    <x v="7"/>
    <x v="7"/>
    <x v="21"/>
    <x v="48"/>
    <n v="0"/>
    <n v="1"/>
  </r>
  <r>
    <n v="1"/>
    <n v="7"/>
    <s v="Maule"/>
    <n v="71"/>
    <s v="Talca"/>
    <n v="7101"/>
    <s v="Talca"/>
    <x v="0"/>
    <x v="0"/>
    <x v="7"/>
    <x v="7"/>
    <x v="21"/>
    <x v="21"/>
    <n v="0"/>
    <n v="1"/>
  </r>
  <r>
    <n v="1"/>
    <n v="7"/>
    <s v="Maule"/>
    <n v="71"/>
    <s v="Talca"/>
    <n v="7101"/>
    <s v="Talca"/>
    <x v="0"/>
    <x v="0"/>
    <x v="8"/>
    <x v="8"/>
    <x v="18"/>
    <x v="18"/>
    <n v="0"/>
    <n v="1"/>
  </r>
  <r>
    <n v="1"/>
    <n v="7"/>
    <s v="Maule"/>
    <n v="71"/>
    <s v="Talca"/>
    <n v="7101"/>
    <s v="Talca"/>
    <x v="0"/>
    <x v="0"/>
    <x v="8"/>
    <x v="8"/>
    <x v="22"/>
    <x v="23"/>
    <n v="0"/>
    <n v="1"/>
  </r>
  <r>
    <n v="1"/>
    <n v="7"/>
    <s v="Maule"/>
    <n v="71"/>
    <s v="Talca"/>
    <n v="7101"/>
    <s v="Talca"/>
    <x v="0"/>
    <x v="0"/>
    <x v="5"/>
    <x v="5"/>
    <x v="10"/>
    <x v="10"/>
    <n v="0"/>
    <n v="1"/>
  </r>
  <r>
    <n v="1"/>
    <n v="7"/>
    <s v="Maule"/>
    <n v="71"/>
    <s v="Talca"/>
    <n v="7101"/>
    <s v="Talca"/>
    <x v="8"/>
    <x v="8"/>
    <x v="5"/>
    <x v="5"/>
    <x v="25"/>
    <x v="26"/>
    <n v="0"/>
    <n v="1"/>
  </r>
  <r>
    <n v="1"/>
    <n v="7"/>
    <s v="Maule"/>
    <n v="71"/>
    <s v="Talca"/>
    <n v="7101"/>
    <s v="Talca"/>
    <x v="3"/>
    <x v="3"/>
    <x v="6"/>
    <x v="6"/>
    <x v="12"/>
    <x v="12"/>
    <n v="0"/>
    <n v="1"/>
  </r>
  <r>
    <n v="1"/>
    <n v="7"/>
    <s v="Maule"/>
    <n v="71"/>
    <s v="Talca"/>
    <n v="7101"/>
    <s v="Talca"/>
    <x v="3"/>
    <x v="3"/>
    <x v="6"/>
    <x v="6"/>
    <x v="43"/>
    <x v="44"/>
    <n v="0"/>
    <n v="1"/>
  </r>
  <r>
    <n v="1"/>
    <n v="7"/>
    <s v="Maule"/>
    <n v="71"/>
    <s v="Talca"/>
    <n v="7101"/>
    <s v="Talca"/>
    <x v="3"/>
    <x v="3"/>
    <x v="7"/>
    <x v="7"/>
    <x v="16"/>
    <x v="22"/>
    <n v="0"/>
    <n v="1"/>
  </r>
  <r>
    <n v="1"/>
    <n v="7"/>
    <s v="Maule"/>
    <n v="71"/>
    <s v="Talca"/>
    <n v="7101"/>
    <s v="Talca"/>
    <x v="3"/>
    <x v="3"/>
    <x v="8"/>
    <x v="8"/>
    <x v="18"/>
    <x v="18"/>
    <n v="0"/>
    <n v="2"/>
  </r>
  <r>
    <n v="1"/>
    <n v="7"/>
    <s v="Maule"/>
    <n v="71"/>
    <s v="Talca"/>
    <n v="7101"/>
    <s v="Talca"/>
    <x v="3"/>
    <x v="3"/>
    <x v="8"/>
    <x v="8"/>
    <x v="22"/>
    <x v="23"/>
    <n v="0"/>
    <n v="1"/>
  </r>
  <r>
    <n v="1"/>
    <n v="7"/>
    <s v="Maule"/>
    <n v="71"/>
    <s v="Talca"/>
    <n v="7101"/>
    <s v="Talca"/>
    <x v="3"/>
    <x v="3"/>
    <x v="5"/>
    <x v="5"/>
    <x v="10"/>
    <x v="10"/>
    <n v="0"/>
    <n v="1"/>
  </r>
  <r>
    <n v="1"/>
    <n v="7"/>
    <s v="Maule"/>
    <n v="71"/>
    <s v="Talca"/>
    <n v="7107"/>
    <s v="Pencahue"/>
    <x v="2"/>
    <x v="2"/>
    <x v="2"/>
    <x v="2"/>
    <x v="5"/>
    <x v="5"/>
    <n v="1"/>
    <n v="2"/>
  </r>
  <r>
    <n v="1"/>
    <n v="7"/>
    <s v="Maule"/>
    <n v="71"/>
    <s v="Talca"/>
    <n v="7108"/>
    <s v="Rio Claro"/>
    <x v="4"/>
    <x v="4"/>
    <x v="4"/>
    <x v="4"/>
    <x v="32"/>
    <x v="33"/>
    <n v="1"/>
    <n v="0"/>
  </r>
  <r>
    <n v="1"/>
    <n v="7"/>
    <s v="Maule"/>
    <n v="71"/>
    <s v="Talca"/>
    <n v="7109"/>
    <s v="San Clemente"/>
    <x v="6"/>
    <x v="6"/>
    <x v="6"/>
    <x v="6"/>
    <x v="12"/>
    <x v="12"/>
    <n v="0"/>
    <n v="1"/>
  </r>
  <r>
    <n v="1"/>
    <n v="7"/>
    <s v="Maule"/>
    <n v="71"/>
    <s v="Talca"/>
    <n v="7109"/>
    <s v="San Clemente"/>
    <x v="6"/>
    <x v="6"/>
    <x v="6"/>
    <x v="6"/>
    <x v="13"/>
    <x v="13"/>
    <n v="0"/>
    <n v="1"/>
  </r>
  <r>
    <n v="1"/>
    <n v="7"/>
    <s v="Maule"/>
    <n v="71"/>
    <s v="Talca"/>
    <n v="7109"/>
    <s v="San Clemente"/>
    <x v="6"/>
    <x v="6"/>
    <x v="6"/>
    <x v="6"/>
    <x v="14"/>
    <x v="49"/>
    <n v="0"/>
    <n v="1"/>
  </r>
  <r>
    <n v="1"/>
    <n v="7"/>
    <s v="Maule"/>
    <n v="71"/>
    <s v="Talca"/>
    <n v="7109"/>
    <s v="San Clemente"/>
    <x v="6"/>
    <x v="6"/>
    <x v="6"/>
    <x v="6"/>
    <x v="14"/>
    <x v="14"/>
    <n v="0"/>
    <n v="1"/>
  </r>
  <r>
    <n v="1"/>
    <n v="7"/>
    <s v="Maule"/>
    <n v="71"/>
    <s v="Talca"/>
    <n v="7109"/>
    <s v="San Clemente"/>
    <x v="6"/>
    <x v="6"/>
    <x v="8"/>
    <x v="8"/>
    <x v="30"/>
    <x v="31"/>
    <n v="0"/>
    <n v="1"/>
  </r>
  <r>
    <n v="1"/>
    <n v="7"/>
    <s v="Maule"/>
    <n v="71"/>
    <s v="Talca"/>
    <n v="7109"/>
    <s v="San Clemente"/>
    <x v="6"/>
    <x v="6"/>
    <x v="9"/>
    <x v="9"/>
    <x v="24"/>
    <x v="25"/>
    <n v="0"/>
    <n v="1"/>
  </r>
  <r>
    <n v="1"/>
    <n v="7"/>
    <s v="Maule"/>
    <n v="71"/>
    <s v="Talca"/>
    <n v="7109"/>
    <s v="San Clemente"/>
    <x v="6"/>
    <x v="6"/>
    <x v="5"/>
    <x v="5"/>
    <x v="10"/>
    <x v="10"/>
    <n v="0"/>
    <n v="1"/>
  </r>
  <r>
    <n v="1"/>
    <n v="7"/>
    <s v="Maule"/>
    <n v="71"/>
    <s v="Talca"/>
    <n v="7110"/>
    <s v="San Rafael"/>
    <x v="2"/>
    <x v="2"/>
    <x v="2"/>
    <x v="2"/>
    <x v="5"/>
    <x v="5"/>
    <n v="0"/>
    <n v="1"/>
  </r>
  <r>
    <n v="1"/>
    <n v="7"/>
    <s v="Maule"/>
    <n v="73"/>
    <s v="Curico"/>
    <n v="7301"/>
    <s v="Curico"/>
    <x v="6"/>
    <x v="6"/>
    <x v="6"/>
    <x v="6"/>
    <x v="12"/>
    <x v="12"/>
    <n v="0"/>
    <n v="1"/>
  </r>
  <r>
    <n v="1"/>
    <n v="7"/>
    <s v="Maule"/>
    <n v="73"/>
    <s v="Curico"/>
    <n v="7301"/>
    <s v="Curico"/>
    <x v="6"/>
    <x v="6"/>
    <x v="6"/>
    <x v="6"/>
    <x v="13"/>
    <x v="13"/>
    <n v="0"/>
    <n v="1"/>
  </r>
  <r>
    <n v="1"/>
    <n v="7"/>
    <s v="Maule"/>
    <n v="73"/>
    <s v="Curico"/>
    <n v="7301"/>
    <s v="Curico"/>
    <x v="6"/>
    <x v="6"/>
    <x v="6"/>
    <x v="6"/>
    <x v="43"/>
    <x v="44"/>
    <n v="0"/>
    <n v="1"/>
  </r>
  <r>
    <n v="1"/>
    <n v="7"/>
    <s v="Maule"/>
    <n v="73"/>
    <s v="Curico"/>
    <n v="7301"/>
    <s v="Curico"/>
    <x v="6"/>
    <x v="6"/>
    <x v="6"/>
    <x v="6"/>
    <x v="14"/>
    <x v="49"/>
    <n v="0"/>
    <n v="1"/>
  </r>
  <r>
    <n v="1"/>
    <n v="7"/>
    <s v="Maule"/>
    <n v="73"/>
    <s v="Curico"/>
    <n v="7301"/>
    <s v="Curico"/>
    <x v="6"/>
    <x v="6"/>
    <x v="9"/>
    <x v="9"/>
    <x v="24"/>
    <x v="25"/>
    <n v="0"/>
    <n v="1"/>
  </r>
  <r>
    <n v="1"/>
    <n v="7"/>
    <s v="Maule"/>
    <n v="73"/>
    <s v="Curico"/>
    <n v="7301"/>
    <s v="Curico"/>
    <x v="6"/>
    <x v="6"/>
    <x v="5"/>
    <x v="5"/>
    <x v="10"/>
    <x v="10"/>
    <n v="0"/>
    <n v="1"/>
  </r>
  <r>
    <n v="1"/>
    <n v="7"/>
    <s v="Maule"/>
    <n v="73"/>
    <s v="Curico"/>
    <n v="7301"/>
    <s v="Curico"/>
    <x v="0"/>
    <x v="0"/>
    <x v="9"/>
    <x v="9"/>
    <x v="24"/>
    <x v="25"/>
    <n v="0"/>
    <n v="1"/>
  </r>
  <r>
    <n v="1"/>
    <n v="7"/>
    <s v="Maule"/>
    <n v="73"/>
    <s v="Curico"/>
    <n v="7304"/>
    <s v="Molina"/>
    <x v="2"/>
    <x v="2"/>
    <x v="8"/>
    <x v="8"/>
    <x v="30"/>
    <x v="31"/>
    <n v="1"/>
    <n v="0"/>
  </r>
  <r>
    <n v="1"/>
    <n v="7"/>
    <s v="Maule"/>
    <n v="73"/>
    <s v="Curico"/>
    <n v="7304"/>
    <s v="Molina"/>
    <x v="2"/>
    <x v="2"/>
    <x v="2"/>
    <x v="2"/>
    <x v="5"/>
    <x v="5"/>
    <n v="0"/>
    <n v="1"/>
  </r>
  <r>
    <n v="1"/>
    <n v="7"/>
    <s v="Maule"/>
    <n v="73"/>
    <s v="Curico"/>
    <n v="7304"/>
    <s v="Molina"/>
    <x v="6"/>
    <x v="6"/>
    <x v="6"/>
    <x v="6"/>
    <x v="13"/>
    <x v="13"/>
    <n v="1"/>
    <n v="0"/>
  </r>
  <r>
    <n v="1"/>
    <n v="7"/>
    <s v="Maule"/>
    <n v="73"/>
    <s v="Curico"/>
    <n v="7304"/>
    <s v="Molina"/>
    <x v="6"/>
    <x v="6"/>
    <x v="6"/>
    <x v="6"/>
    <x v="14"/>
    <x v="14"/>
    <n v="1"/>
    <n v="0"/>
  </r>
  <r>
    <n v="1"/>
    <n v="7"/>
    <s v="Maule"/>
    <n v="73"/>
    <s v="Curico"/>
    <n v="7304"/>
    <s v="Molina"/>
    <x v="6"/>
    <x v="6"/>
    <x v="7"/>
    <x v="7"/>
    <x v="40"/>
    <x v="41"/>
    <n v="1"/>
    <n v="0"/>
  </r>
  <r>
    <n v="1"/>
    <n v="7"/>
    <s v="Maule"/>
    <n v="73"/>
    <s v="Curico"/>
    <n v="7304"/>
    <s v="Molina"/>
    <x v="7"/>
    <x v="7"/>
    <x v="6"/>
    <x v="6"/>
    <x v="52"/>
    <x v="55"/>
    <n v="1"/>
    <n v="0"/>
  </r>
  <r>
    <n v="1"/>
    <n v="7"/>
    <s v="Maule"/>
    <n v="73"/>
    <s v="Curico"/>
    <n v="7304"/>
    <s v="Molina"/>
    <x v="0"/>
    <x v="0"/>
    <x v="8"/>
    <x v="8"/>
    <x v="18"/>
    <x v="18"/>
    <n v="0"/>
    <n v="1"/>
  </r>
  <r>
    <n v="1"/>
    <n v="7"/>
    <s v="Maule"/>
    <n v="73"/>
    <s v="Curico"/>
    <n v="7306"/>
    <s v="Romeral"/>
    <x v="6"/>
    <x v="6"/>
    <x v="6"/>
    <x v="6"/>
    <x v="12"/>
    <x v="12"/>
    <n v="1"/>
    <n v="3"/>
  </r>
  <r>
    <n v="1"/>
    <n v="7"/>
    <s v="Maule"/>
    <n v="73"/>
    <s v="Curico"/>
    <n v="7306"/>
    <s v="Romeral"/>
    <x v="6"/>
    <x v="6"/>
    <x v="6"/>
    <x v="6"/>
    <x v="13"/>
    <x v="13"/>
    <n v="1"/>
    <n v="4"/>
  </r>
  <r>
    <n v="1"/>
    <n v="7"/>
    <s v="Maule"/>
    <n v="73"/>
    <s v="Curico"/>
    <n v="7306"/>
    <s v="Romeral"/>
    <x v="6"/>
    <x v="6"/>
    <x v="6"/>
    <x v="6"/>
    <x v="14"/>
    <x v="49"/>
    <n v="0"/>
    <n v="4"/>
  </r>
  <r>
    <n v="1"/>
    <n v="7"/>
    <s v="Maule"/>
    <n v="73"/>
    <s v="Curico"/>
    <n v="7306"/>
    <s v="Romeral"/>
    <x v="6"/>
    <x v="6"/>
    <x v="6"/>
    <x v="6"/>
    <x v="14"/>
    <x v="14"/>
    <n v="1"/>
    <n v="1"/>
  </r>
  <r>
    <n v="1"/>
    <n v="7"/>
    <s v="Maule"/>
    <n v="73"/>
    <s v="Curico"/>
    <n v="7306"/>
    <s v="Romeral"/>
    <x v="6"/>
    <x v="6"/>
    <x v="7"/>
    <x v="7"/>
    <x v="40"/>
    <x v="41"/>
    <n v="0"/>
    <n v="1"/>
  </r>
  <r>
    <n v="1"/>
    <n v="7"/>
    <s v="Maule"/>
    <n v="73"/>
    <s v="Curico"/>
    <n v="7306"/>
    <s v="Romeral"/>
    <x v="6"/>
    <x v="6"/>
    <x v="9"/>
    <x v="9"/>
    <x v="24"/>
    <x v="25"/>
    <n v="0"/>
    <n v="1"/>
  </r>
  <r>
    <n v="1"/>
    <n v="7"/>
    <s v="Maule"/>
    <n v="73"/>
    <s v="Curico"/>
    <n v="7306"/>
    <s v="Romeral"/>
    <x v="6"/>
    <x v="6"/>
    <x v="5"/>
    <x v="5"/>
    <x v="10"/>
    <x v="10"/>
    <n v="2"/>
    <n v="3"/>
  </r>
  <r>
    <n v="1"/>
    <n v="7"/>
    <s v="Maule"/>
    <n v="73"/>
    <s v="Curico"/>
    <n v="7306"/>
    <s v="Romeral"/>
    <x v="7"/>
    <x v="7"/>
    <x v="7"/>
    <x v="7"/>
    <x v="40"/>
    <x v="41"/>
    <n v="0"/>
    <n v="1"/>
  </r>
  <r>
    <n v="1"/>
    <n v="7"/>
    <s v="Maule"/>
    <n v="73"/>
    <s v="Curico"/>
    <n v="7306"/>
    <s v="Romeral"/>
    <x v="5"/>
    <x v="5"/>
    <x v="8"/>
    <x v="8"/>
    <x v="18"/>
    <x v="18"/>
    <n v="0"/>
    <n v="1"/>
  </r>
  <r>
    <n v="1"/>
    <n v="7"/>
    <s v="Maule"/>
    <n v="73"/>
    <s v="Curico"/>
    <n v="7306"/>
    <s v="Romeral"/>
    <x v="3"/>
    <x v="3"/>
    <x v="6"/>
    <x v="6"/>
    <x v="12"/>
    <x v="12"/>
    <n v="0"/>
    <n v="1"/>
  </r>
  <r>
    <n v="1"/>
    <n v="7"/>
    <s v="Maule"/>
    <n v="73"/>
    <s v="Curico"/>
    <n v="7306"/>
    <s v="Romeral"/>
    <x v="3"/>
    <x v="3"/>
    <x v="6"/>
    <x v="6"/>
    <x v="13"/>
    <x v="13"/>
    <n v="0"/>
    <n v="1"/>
  </r>
  <r>
    <n v="1"/>
    <n v="7"/>
    <s v="Maule"/>
    <n v="73"/>
    <s v="Curico"/>
    <n v="7306"/>
    <s v="Romeral"/>
    <x v="3"/>
    <x v="3"/>
    <x v="6"/>
    <x v="6"/>
    <x v="14"/>
    <x v="49"/>
    <n v="0"/>
    <n v="1"/>
  </r>
  <r>
    <n v="1"/>
    <n v="7"/>
    <s v="Maule"/>
    <n v="73"/>
    <s v="Curico"/>
    <n v="7306"/>
    <s v="Romeral"/>
    <x v="3"/>
    <x v="3"/>
    <x v="8"/>
    <x v="8"/>
    <x v="18"/>
    <x v="18"/>
    <n v="0"/>
    <n v="1"/>
  </r>
  <r>
    <n v="1"/>
    <n v="7"/>
    <s v="Maule"/>
    <n v="73"/>
    <s v="Curico"/>
    <n v="7306"/>
    <s v="Romeral"/>
    <x v="3"/>
    <x v="3"/>
    <x v="8"/>
    <x v="8"/>
    <x v="22"/>
    <x v="23"/>
    <n v="0"/>
    <n v="1"/>
  </r>
  <r>
    <n v="1"/>
    <n v="7"/>
    <s v="Maule"/>
    <n v="73"/>
    <s v="Curico"/>
    <n v="7306"/>
    <s v="Romeral"/>
    <x v="3"/>
    <x v="3"/>
    <x v="5"/>
    <x v="5"/>
    <x v="10"/>
    <x v="10"/>
    <n v="0"/>
    <n v="1"/>
  </r>
  <r>
    <n v="1"/>
    <n v="7"/>
    <s v="Maule"/>
    <n v="73"/>
    <s v="Curico"/>
    <n v="7307"/>
    <s v="Sagrada Familia"/>
    <x v="2"/>
    <x v="2"/>
    <x v="2"/>
    <x v="2"/>
    <x v="5"/>
    <x v="5"/>
    <n v="0"/>
    <n v="2"/>
  </r>
  <r>
    <n v="1"/>
    <n v="7"/>
    <s v="Maule"/>
    <n v="73"/>
    <s v="Curico"/>
    <n v="7307"/>
    <s v="Sagrada Familia"/>
    <x v="6"/>
    <x v="6"/>
    <x v="6"/>
    <x v="6"/>
    <x v="12"/>
    <x v="12"/>
    <n v="0"/>
    <n v="1"/>
  </r>
  <r>
    <n v="1"/>
    <n v="7"/>
    <s v="Maule"/>
    <n v="73"/>
    <s v="Curico"/>
    <n v="7307"/>
    <s v="Sagrada Familia"/>
    <x v="6"/>
    <x v="6"/>
    <x v="6"/>
    <x v="6"/>
    <x v="13"/>
    <x v="13"/>
    <n v="0"/>
    <n v="1"/>
  </r>
  <r>
    <n v="1"/>
    <n v="7"/>
    <s v="Maule"/>
    <n v="73"/>
    <s v="Curico"/>
    <n v="7307"/>
    <s v="Sagrada Familia"/>
    <x v="6"/>
    <x v="6"/>
    <x v="6"/>
    <x v="6"/>
    <x v="43"/>
    <x v="44"/>
    <n v="0"/>
    <n v="1"/>
  </r>
  <r>
    <n v="1"/>
    <n v="7"/>
    <s v="Maule"/>
    <n v="73"/>
    <s v="Curico"/>
    <n v="7307"/>
    <s v="Sagrada Familia"/>
    <x v="6"/>
    <x v="6"/>
    <x v="6"/>
    <x v="6"/>
    <x v="14"/>
    <x v="49"/>
    <n v="0"/>
    <n v="1"/>
  </r>
  <r>
    <n v="1"/>
    <n v="7"/>
    <s v="Maule"/>
    <n v="73"/>
    <s v="Curico"/>
    <n v="7307"/>
    <s v="Sagrada Familia"/>
    <x v="6"/>
    <x v="6"/>
    <x v="9"/>
    <x v="9"/>
    <x v="24"/>
    <x v="25"/>
    <n v="0"/>
    <n v="1"/>
  </r>
  <r>
    <n v="1"/>
    <n v="7"/>
    <s v="Maule"/>
    <n v="73"/>
    <s v="Curico"/>
    <n v="7307"/>
    <s v="Sagrada Familia"/>
    <x v="6"/>
    <x v="6"/>
    <x v="5"/>
    <x v="5"/>
    <x v="53"/>
    <x v="56"/>
    <n v="0"/>
    <n v="1"/>
  </r>
  <r>
    <n v="1"/>
    <n v="7"/>
    <s v="Maule"/>
    <n v="73"/>
    <s v="Curico"/>
    <n v="7307"/>
    <s v="Sagrada Familia"/>
    <x v="6"/>
    <x v="6"/>
    <x v="5"/>
    <x v="5"/>
    <x v="10"/>
    <x v="10"/>
    <n v="0"/>
    <n v="1"/>
  </r>
  <r>
    <n v="1"/>
    <n v="7"/>
    <s v="Maule"/>
    <n v="73"/>
    <s v="Curico"/>
    <n v="7307"/>
    <s v="Sagrada Familia"/>
    <x v="0"/>
    <x v="0"/>
    <x v="9"/>
    <x v="9"/>
    <x v="24"/>
    <x v="25"/>
    <n v="0"/>
    <n v="1"/>
  </r>
  <r>
    <n v="1"/>
    <n v="7"/>
    <s v="Maule"/>
    <n v="73"/>
    <s v="Curico"/>
    <n v="7308"/>
    <s v="Teno"/>
    <x v="6"/>
    <x v="6"/>
    <x v="6"/>
    <x v="6"/>
    <x v="14"/>
    <x v="14"/>
    <n v="1"/>
    <n v="0"/>
  </r>
  <r>
    <n v="1"/>
    <n v="7"/>
    <s v="Maule"/>
    <n v="73"/>
    <s v="Curico"/>
    <n v="7308"/>
    <s v="Teno"/>
    <x v="0"/>
    <x v="0"/>
    <x v="6"/>
    <x v="6"/>
    <x v="43"/>
    <x v="44"/>
    <n v="0"/>
    <n v="2"/>
  </r>
  <r>
    <n v="1"/>
    <n v="7"/>
    <s v="Maule"/>
    <n v="73"/>
    <s v="Curico"/>
    <n v="7308"/>
    <s v="Teno"/>
    <x v="0"/>
    <x v="0"/>
    <x v="7"/>
    <x v="7"/>
    <x v="40"/>
    <x v="41"/>
    <n v="0"/>
    <n v="1"/>
  </r>
  <r>
    <n v="1"/>
    <n v="7"/>
    <s v="Maule"/>
    <n v="73"/>
    <s v="Curico"/>
    <n v="7308"/>
    <s v="Teno"/>
    <x v="0"/>
    <x v="0"/>
    <x v="7"/>
    <x v="7"/>
    <x v="21"/>
    <x v="48"/>
    <n v="1"/>
    <n v="1"/>
  </r>
  <r>
    <n v="1"/>
    <n v="7"/>
    <s v="Maule"/>
    <n v="73"/>
    <s v="Curico"/>
    <n v="7308"/>
    <s v="Teno"/>
    <x v="0"/>
    <x v="0"/>
    <x v="7"/>
    <x v="7"/>
    <x v="21"/>
    <x v="21"/>
    <n v="0"/>
    <n v="1"/>
  </r>
  <r>
    <n v="1"/>
    <n v="7"/>
    <s v="Maule"/>
    <n v="73"/>
    <s v="Curico"/>
    <n v="7308"/>
    <s v="Teno"/>
    <x v="0"/>
    <x v="0"/>
    <x v="7"/>
    <x v="7"/>
    <x v="16"/>
    <x v="16"/>
    <n v="0"/>
    <n v="1"/>
  </r>
  <r>
    <n v="1"/>
    <n v="7"/>
    <s v="Maule"/>
    <n v="73"/>
    <s v="Curico"/>
    <n v="7308"/>
    <s v="Teno"/>
    <x v="0"/>
    <x v="0"/>
    <x v="8"/>
    <x v="8"/>
    <x v="18"/>
    <x v="18"/>
    <n v="1"/>
    <n v="2"/>
  </r>
  <r>
    <n v="1"/>
    <n v="7"/>
    <s v="Maule"/>
    <n v="73"/>
    <s v="Curico"/>
    <n v="7308"/>
    <s v="Teno"/>
    <x v="0"/>
    <x v="0"/>
    <x v="8"/>
    <x v="8"/>
    <x v="19"/>
    <x v="19"/>
    <n v="1"/>
    <n v="1"/>
  </r>
  <r>
    <n v="1"/>
    <n v="7"/>
    <s v="Maule"/>
    <n v="73"/>
    <s v="Curico"/>
    <n v="7308"/>
    <s v="Teno"/>
    <x v="0"/>
    <x v="0"/>
    <x v="8"/>
    <x v="8"/>
    <x v="22"/>
    <x v="23"/>
    <n v="1"/>
    <n v="2"/>
  </r>
  <r>
    <n v="1"/>
    <n v="7"/>
    <s v="Maule"/>
    <n v="73"/>
    <s v="Curico"/>
    <n v="7308"/>
    <s v="Teno"/>
    <x v="0"/>
    <x v="0"/>
    <x v="9"/>
    <x v="9"/>
    <x v="24"/>
    <x v="25"/>
    <n v="1"/>
    <n v="1"/>
  </r>
  <r>
    <n v="1"/>
    <n v="7"/>
    <s v="Maule"/>
    <n v="73"/>
    <s v="Curico"/>
    <n v="7308"/>
    <s v="Teno"/>
    <x v="8"/>
    <x v="8"/>
    <x v="5"/>
    <x v="5"/>
    <x v="25"/>
    <x v="26"/>
    <n v="0"/>
    <n v="1"/>
  </r>
  <r>
    <n v="1"/>
    <n v="7"/>
    <s v="Maule"/>
    <n v="73"/>
    <s v="Curico"/>
    <n v="7308"/>
    <s v="Teno"/>
    <x v="3"/>
    <x v="3"/>
    <x v="6"/>
    <x v="6"/>
    <x v="12"/>
    <x v="12"/>
    <n v="0"/>
    <n v="1"/>
  </r>
  <r>
    <n v="1"/>
    <n v="7"/>
    <s v="Maule"/>
    <n v="73"/>
    <s v="Curico"/>
    <n v="7308"/>
    <s v="Teno"/>
    <x v="3"/>
    <x v="3"/>
    <x v="6"/>
    <x v="6"/>
    <x v="43"/>
    <x v="44"/>
    <n v="0"/>
    <n v="1"/>
  </r>
  <r>
    <n v="1"/>
    <n v="7"/>
    <s v="Maule"/>
    <n v="73"/>
    <s v="Curico"/>
    <n v="7308"/>
    <s v="Teno"/>
    <x v="3"/>
    <x v="3"/>
    <x v="6"/>
    <x v="6"/>
    <x v="14"/>
    <x v="49"/>
    <n v="0"/>
    <n v="1"/>
  </r>
  <r>
    <n v="1"/>
    <n v="7"/>
    <s v="Maule"/>
    <n v="73"/>
    <s v="Curico"/>
    <n v="7308"/>
    <s v="Teno"/>
    <x v="3"/>
    <x v="3"/>
    <x v="7"/>
    <x v="7"/>
    <x v="21"/>
    <x v="48"/>
    <n v="0"/>
    <n v="1"/>
  </r>
  <r>
    <n v="1"/>
    <n v="7"/>
    <s v="Maule"/>
    <n v="73"/>
    <s v="Curico"/>
    <n v="7308"/>
    <s v="Teno"/>
    <x v="3"/>
    <x v="3"/>
    <x v="7"/>
    <x v="7"/>
    <x v="21"/>
    <x v="21"/>
    <n v="0"/>
    <n v="1"/>
  </r>
  <r>
    <n v="1"/>
    <n v="7"/>
    <s v="Maule"/>
    <n v="73"/>
    <s v="Curico"/>
    <n v="7308"/>
    <s v="Teno"/>
    <x v="3"/>
    <x v="3"/>
    <x v="7"/>
    <x v="7"/>
    <x v="15"/>
    <x v="15"/>
    <n v="0"/>
    <n v="1"/>
  </r>
  <r>
    <n v="1"/>
    <n v="7"/>
    <s v="Maule"/>
    <n v="73"/>
    <s v="Curico"/>
    <n v="7308"/>
    <s v="Teno"/>
    <x v="3"/>
    <x v="3"/>
    <x v="7"/>
    <x v="7"/>
    <x v="16"/>
    <x v="16"/>
    <n v="0"/>
    <n v="1"/>
  </r>
  <r>
    <n v="1"/>
    <n v="7"/>
    <s v="Maule"/>
    <n v="73"/>
    <s v="Curico"/>
    <n v="7308"/>
    <s v="Teno"/>
    <x v="3"/>
    <x v="3"/>
    <x v="8"/>
    <x v="8"/>
    <x v="18"/>
    <x v="18"/>
    <n v="0"/>
    <n v="1"/>
  </r>
  <r>
    <n v="1"/>
    <n v="7"/>
    <s v="Maule"/>
    <n v="73"/>
    <s v="Curico"/>
    <n v="7308"/>
    <s v="Teno"/>
    <x v="3"/>
    <x v="3"/>
    <x v="8"/>
    <x v="8"/>
    <x v="22"/>
    <x v="23"/>
    <n v="0"/>
    <n v="1"/>
  </r>
  <r>
    <n v="1"/>
    <n v="7"/>
    <s v="Maule"/>
    <n v="73"/>
    <s v="Curico"/>
    <n v="7308"/>
    <s v="Teno"/>
    <x v="3"/>
    <x v="3"/>
    <x v="5"/>
    <x v="5"/>
    <x v="54"/>
    <x v="57"/>
    <n v="0"/>
    <n v="1"/>
  </r>
  <r>
    <n v="1"/>
    <n v="7"/>
    <s v="Maule"/>
    <n v="73"/>
    <s v="Curico"/>
    <n v="7308"/>
    <s v="Teno"/>
    <x v="3"/>
    <x v="3"/>
    <x v="12"/>
    <x v="12"/>
    <x v="55"/>
    <x v="58"/>
    <n v="0"/>
    <n v="1"/>
  </r>
  <r>
    <n v="1"/>
    <n v="7"/>
    <s v="Maule"/>
    <n v="73"/>
    <s v="Curico"/>
    <n v="7308"/>
    <s v="Teno"/>
    <x v="3"/>
    <x v="3"/>
    <x v="12"/>
    <x v="12"/>
    <x v="46"/>
    <x v="47"/>
    <n v="0"/>
    <n v="1"/>
  </r>
  <r>
    <n v="1"/>
    <n v="7"/>
    <s v="Maule"/>
    <n v="74"/>
    <s v="Linares"/>
    <n v="7401"/>
    <s v="Linares"/>
    <x v="6"/>
    <x v="6"/>
    <x v="13"/>
    <x v="13"/>
    <x v="56"/>
    <x v="59"/>
    <n v="0"/>
    <n v="1"/>
  </r>
  <r>
    <n v="1"/>
    <n v="7"/>
    <s v="Maule"/>
    <n v="74"/>
    <s v="Linares"/>
    <n v="7401"/>
    <s v="Linares"/>
    <x v="6"/>
    <x v="6"/>
    <x v="6"/>
    <x v="6"/>
    <x v="12"/>
    <x v="12"/>
    <n v="2"/>
    <n v="1"/>
  </r>
  <r>
    <n v="1"/>
    <n v="7"/>
    <s v="Maule"/>
    <n v="74"/>
    <s v="Linares"/>
    <n v="7401"/>
    <s v="Linares"/>
    <x v="6"/>
    <x v="6"/>
    <x v="6"/>
    <x v="6"/>
    <x v="13"/>
    <x v="13"/>
    <n v="3"/>
    <n v="1"/>
  </r>
  <r>
    <n v="1"/>
    <n v="7"/>
    <s v="Maule"/>
    <n v="74"/>
    <s v="Linares"/>
    <n v="7401"/>
    <s v="Linares"/>
    <x v="6"/>
    <x v="6"/>
    <x v="6"/>
    <x v="6"/>
    <x v="14"/>
    <x v="49"/>
    <n v="3"/>
    <n v="2"/>
  </r>
  <r>
    <n v="1"/>
    <n v="7"/>
    <s v="Maule"/>
    <n v="74"/>
    <s v="Linares"/>
    <n v="7401"/>
    <s v="Linares"/>
    <x v="6"/>
    <x v="6"/>
    <x v="6"/>
    <x v="6"/>
    <x v="14"/>
    <x v="14"/>
    <n v="0"/>
    <n v="1"/>
  </r>
  <r>
    <n v="1"/>
    <n v="7"/>
    <s v="Maule"/>
    <n v="74"/>
    <s v="Linares"/>
    <n v="7401"/>
    <s v="Linares"/>
    <x v="6"/>
    <x v="6"/>
    <x v="9"/>
    <x v="9"/>
    <x v="24"/>
    <x v="25"/>
    <n v="0"/>
    <n v="2"/>
  </r>
  <r>
    <n v="1"/>
    <n v="7"/>
    <s v="Maule"/>
    <n v="74"/>
    <s v="Linares"/>
    <n v="7401"/>
    <s v="Linares"/>
    <x v="6"/>
    <x v="6"/>
    <x v="5"/>
    <x v="5"/>
    <x v="53"/>
    <x v="56"/>
    <n v="1"/>
    <n v="1"/>
  </r>
  <r>
    <n v="1"/>
    <n v="7"/>
    <s v="Maule"/>
    <n v="74"/>
    <s v="Linares"/>
    <n v="7401"/>
    <s v="Linares"/>
    <x v="6"/>
    <x v="6"/>
    <x v="5"/>
    <x v="5"/>
    <x v="10"/>
    <x v="10"/>
    <n v="1"/>
    <n v="1"/>
  </r>
  <r>
    <n v="1"/>
    <n v="7"/>
    <s v="Maule"/>
    <n v="74"/>
    <s v="Linares"/>
    <n v="7401"/>
    <s v="Linares"/>
    <x v="7"/>
    <x v="7"/>
    <x v="13"/>
    <x v="13"/>
    <x v="56"/>
    <x v="59"/>
    <n v="0"/>
    <n v="1"/>
  </r>
  <r>
    <n v="1"/>
    <n v="7"/>
    <s v="Maule"/>
    <n v="74"/>
    <s v="Linares"/>
    <n v="7401"/>
    <s v="Linares"/>
    <x v="5"/>
    <x v="5"/>
    <x v="13"/>
    <x v="13"/>
    <x v="56"/>
    <x v="59"/>
    <n v="0"/>
    <n v="1"/>
  </r>
  <r>
    <n v="1"/>
    <n v="7"/>
    <s v="Maule"/>
    <n v="74"/>
    <s v="Linares"/>
    <n v="7401"/>
    <s v="Linares"/>
    <x v="0"/>
    <x v="0"/>
    <x v="6"/>
    <x v="6"/>
    <x v="12"/>
    <x v="12"/>
    <n v="1"/>
    <n v="0"/>
  </r>
  <r>
    <n v="1"/>
    <n v="7"/>
    <s v="Maule"/>
    <n v="74"/>
    <s v="Linares"/>
    <n v="7401"/>
    <s v="Linares"/>
    <x v="0"/>
    <x v="0"/>
    <x v="7"/>
    <x v="7"/>
    <x v="40"/>
    <x v="41"/>
    <n v="1"/>
    <n v="0"/>
  </r>
  <r>
    <n v="1"/>
    <n v="7"/>
    <s v="Maule"/>
    <n v="74"/>
    <s v="Linares"/>
    <n v="7401"/>
    <s v="Linares"/>
    <x v="0"/>
    <x v="0"/>
    <x v="3"/>
    <x v="3"/>
    <x v="57"/>
    <x v="60"/>
    <n v="1"/>
    <n v="0"/>
  </r>
  <r>
    <n v="1"/>
    <n v="7"/>
    <s v="Maule"/>
    <n v="74"/>
    <s v="Linares"/>
    <n v="7403"/>
    <s v="Longavi"/>
    <x v="6"/>
    <x v="6"/>
    <x v="6"/>
    <x v="6"/>
    <x v="13"/>
    <x v="13"/>
    <n v="1"/>
    <n v="0"/>
  </r>
  <r>
    <n v="1"/>
    <n v="7"/>
    <s v="Maule"/>
    <n v="74"/>
    <s v="Linares"/>
    <n v="7403"/>
    <s v="Longavi"/>
    <x v="4"/>
    <x v="9"/>
    <x v="4"/>
    <x v="4"/>
    <x v="32"/>
    <x v="33"/>
    <n v="0"/>
    <n v="1"/>
  </r>
  <r>
    <n v="1"/>
    <n v="7"/>
    <s v="Maule"/>
    <n v="74"/>
    <s v="Linares"/>
    <n v="7403"/>
    <s v="Longavi"/>
    <x v="4"/>
    <x v="4"/>
    <x v="4"/>
    <x v="4"/>
    <x v="32"/>
    <x v="33"/>
    <n v="0"/>
    <n v="1"/>
  </r>
  <r>
    <n v="1"/>
    <n v="7"/>
    <s v="Maule"/>
    <n v="74"/>
    <s v="Linares"/>
    <n v="7403"/>
    <s v="Longavi"/>
    <x v="3"/>
    <x v="3"/>
    <x v="6"/>
    <x v="6"/>
    <x v="13"/>
    <x v="13"/>
    <n v="1"/>
    <n v="0"/>
  </r>
  <r>
    <n v="1"/>
    <n v="7"/>
    <s v="Maule"/>
    <n v="74"/>
    <s v="Linares"/>
    <n v="7405"/>
    <s v="Retiro"/>
    <x v="6"/>
    <x v="6"/>
    <x v="6"/>
    <x v="6"/>
    <x v="12"/>
    <x v="12"/>
    <n v="1"/>
    <n v="1"/>
  </r>
  <r>
    <n v="1"/>
    <n v="7"/>
    <s v="Maule"/>
    <n v="74"/>
    <s v="Linares"/>
    <n v="7405"/>
    <s v="Retiro"/>
    <x v="6"/>
    <x v="6"/>
    <x v="6"/>
    <x v="6"/>
    <x v="13"/>
    <x v="13"/>
    <n v="0"/>
    <n v="2"/>
  </r>
  <r>
    <n v="1"/>
    <n v="7"/>
    <s v="Maule"/>
    <n v="74"/>
    <s v="Linares"/>
    <n v="7405"/>
    <s v="Retiro"/>
    <x v="6"/>
    <x v="6"/>
    <x v="6"/>
    <x v="6"/>
    <x v="43"/>
    <x v="44"/>
    <n v="0"/>
    <n v="1"/>
  </r>
  <r>
    <n v="1"/>
    <n v="7"/>
    <s v="Maule"/>
    <n v="74"/>
    <s v="Linares"/>
    <n v="7405"/>
    <s v="Retiro"/>
    <x v="6"/>
    <x v="6"/>
    <x v="6"/>
    <x v="6"/>
    <x v="14"/>
    <x v="49"/>
    <n v="0"/>
    <n v="2"/>
  </r>
  <r>
    <n v="1"/>
    <n v="7"/>
    <s v="Maule"/>
    <n v="74"/>
    <s v="Linares"/>
    <n v="7405"/>
    <s v="Retiro"/>
    <x v="6"/>
    <x v="6"/>
    <x v="6"/>
    <x v="6"/>
    <x v="14"/>
    <x v="14"/>
    <n v="0"/>
    <n v="1"/>
  </r>
  <r>
    <n v="1"/>
    <n v="7"/>
    <s v="Maule"/>
    <n v="74"/>
    <s v="Linares"/>
    <n v="7405"/>
    <s v="Retiro"/>
    <x v="6"/>
    <x v="6"/>
    <x v="3"/>
    <x v="3"/>
    <x v="7"/>
    <x v="7"/>
    <n v="0"/>
    <n v="1"/>
  </r>
  <r>
    <n v="1"/>
    <n v="7"/>
    <s v="Maule"/>
    <n v="74"/>
    <s v="Linares"/>
    <n v="7405"/>
    <s v="Retiro"/>
    <x v="6"/>
    <x v="6"/>
    <x v="9"/>
    <x v="9"/>
    <x v="24"/>
    <x v="25"/>
    <n v="0"/>
    <n v="1"/>
  </r>
  <r>
    <n v="1"/>
    <n v="7"/>
    <s v="Maule"/>
    <n v="74"/>
    <s v="Linares"/>
    <n v="7405"/>
    <s v="Retiro"/>
    <x v="6"/>
    <x v="6"/>
    <x v="5"/>
    <x v="5"/>
    <x v="53"/>
    <x v="56"/>
    <n v="0"/>
    <n v="1"/>
  </r>
  <r>
    <n v="1"/>
    <n v="7"/>
    <s v="Maule"/>
    <n v="74"/>
    <s v="Linares"/>
    <n v="7405"/>
    <s v="Retiro"/>
    <x v="6"/>
    <x v="6"/>
    <x v="5"/>
    <x v="5"/>
    <x v="58"/>
    <x v="61"/>
    <n v="0"/>
    <n v="1"/>
  </r>
  <r>
    <n v="1"/>
    <n v="7"/>
    <s v="Maule"/>
    <n v="74"/>
    <s v="Linares"/>
    <n v="7405"/>
    <s v="Retiro"/>
    <x v="6"/>
    <x v="6"/>
    <x v="5"/>
    <x v="5"/>
    <x v="10"/>
    <x v="10"/>
    <n v="0"/>
    <n v="1"/>
  </r>
  <r>
    <n v="1"/>
    <n v="7"/>
    <s v="Maule"/>
    <n v="74"/>
    <s v="Linares"/>
    <n v="7405"/>
    <s v="Retiro"/>
    <x v="8"/>
    <x v="8"/>
    <x v="5"/>
    <x v="5"/>
    <x v="58"/>
    <x v="61"/>
    <n v="0"/>
    <n v="1"/>
  </r>
  <r>
    <n v="1"/>
    <n v="7"/>
    <s v="Maule"/>
    <n v="74"/>
    <s v="Linares"/>
    <n v="7405"/>
    <s v="Retiro"/>
    <x v="3"/>
    <x v="3"/>
    <x v="3"/>
    <x v="3"/>
    <x v="7"/>
    <x v="7"/>
    <n v="0"/>
    <n v="1"/>
  </r>
  <r>
    <n v="1"/>
    <n v="7"/>
    <s v="Maule"/>
    <n v="74"/>
    <s v="Linares"/>
    <n v="7406"/>
    <s v="San Javier"/>
    <x v="6"/>
    <x v="6"/>
    <x v="6"/>
    <x v="6"/>
    <x v="12"/>
    <x v="12"/>
    <n v="0"/>
    <n v="1"/>
  </r>
  <r>
    <n v="1"/>
    <n v="7"/>
    <s v="Maule"/>
    <n v="74"/>
    <s v="Linares"/>
    <n v="7406"/>
    <s v="San Javier"/>
    <x v="6"/>
    <x v="6"/>
    <x v="6"/>
    <x v="6"/>
    <x v="13"/>
    <x v="13"/>
    <n v="0"/>
    <n v="1"/>
  </r>
  <r>
    <n v="1"/>
    <n v="7"/>
    <s v="Maule"/>
    <n v="74"/>
    <s v="Linares"/>
    <n v="7406"/>
    <s v="San Javier"/>
    <x v="6"/>
    <x v="6"/>
    <x v="0"/>
    <x v="0"/>
    <x v="6"/>
    <x v="6"/>
    <n v="0"/>
    <n v="1"/>
  </r>
  <r>
    <n v="1"/>
    <n v="7"/>
    <s v="Maule"/>
    <n v="74"/>
    <s v="Linares"/>
    <n v="7406"/>
    <s v="San Javier"/>
    <x v="6"/>
    <x v="6"/>
    <x v="3"/>
    <x v="3"/>
    <x v="7"/>
    <x v="7"/>
    <n v="0"/>
    <n v="1"/>
  </r>
  <r>
    <n v="1"/>
    <n v="7"/>
    <s v="Maule"/>
    <n v="74"/>
    <s v="Linares"/>
    <n v="7406"/>
    <s v="San Javier"/>
    <x v="6"/>
    <x v="6"/>
    <x v="1"/>
    <x v="1"/>
    <x v="2"/>
    <x v="2"/>
    <n v="0"/>
    <n v="1"/>
  </r>
  <r>
    <n v="1"/>
    <n v="7"/>
    <s v="Maule"/>
    <n v="74"/>
    <s v="Linares"/>
    <n v="7406"/>
    <s v="San Javier"/>
    <x v="6"/>
    <x v="6"/>
    <x v="1"/>
    <x v="1"/>
    <x v="20"/>
    <x v="20"/>
    <n v="0"/>
    <n v="1"/>
  </r>
  <r>
    <n v="1"/>
    <n v="7"/>
    <s v="Maule"/>
    <n v="74"/>
    <s v="Linares"/>
    <n v="7406"/>
    <s v="San Javier"/>
    <x v="6"/>
    <x v="6"/>
    <x v="5"/>
    <x v="5"/>
    <x v="53"/>
    <x v="56"/>
    <n v="0"/>
    <n v="1"/>
  </r>
  <r>
    <n v="1"/>
    <n v="7"/>
    <s v="Maule"/>
    <n v="74"/>
    <s v="Linares"/>
    <n v="7406"/>
    <s v="San Javier"/>
    <x v="6"/>
    <x v="6"/>
    <x v="5"/>
    <x v="5"/>
    <x v="10"/>
    <x v="10"/>
    <n v="0"/>
    <n v="1"/>
  </r>
  <r>
    <n v="1"/>
    <n v="7"/>
    <s v="Maule"/>
    <n v="74"/>
    <s v="Linares"/>
    <n v="7408"/>
    <s v="Yerbas Buenas"/>
    <x v="6"/>
    <x v="6"/>
    <x v="6"/>
    <x v="6"/>
    <x v="13"/>
    <x v="13"/>
    <n v="1"/>
    <n v="0"/>
  </r>
  <r>
    <n v="1"/>
    <n v="7"/>
    <s v="Maule"/>
    <n v="74"/>
    <s v="Linares"/>
    <n v="7408"/>
    <s v="Yerbas Buenas"/>
    <x v="6"/>
    <x v="6"/>
    <x v="6"/>
    <x v="6"/>
    <x v="14"/>
    <x v="49"/>
    <n v="1"/>
    <n v="0"/>
  </r>
  <r>
    <n v="1"/>
    <n v="7"/>
    <s v="Maule"/>
    <n v="74"/>
    <s v="Linares"/>
    <n v="7408"/>
    <s v="Yerbas Buenas"/>
    <x v="3"/>
    <x v="3"/>
    <x v="6"/>
    <x v="6"/>
    <x v="13"/>
    <x v="13"/>
    <n v="1"/>
    <n v="0"/>
  </r>
  <r>
    <n v="1"/>
    <n v="7"/>
    <s v="Maule"/>
    <n v="74"/>
    <s v="Linares"/>
    <n v="7408"/>
    <s v="Yerbas Buenas"/>
    <x v="3"/>
    <x v="3"/>
    <x v="6"/>
    <x v="6"/>
    <x v="14"/>
    <x v="49"/>
    <n v="1"/>
    <n v="0"/>
  </r>
  <r>
    <n v="1"/>
    <n v="8"/>
    <s v="Biobío"/>
    <n v="83"/>
    <s v="Biobio"/>
    <n v="8301"/>
    <s v="Los Angeles"/>
    <x v="6"/>
    <x v="6"/>
    <x v="6"/>
    <x v="6"/>
    <x v="12"/>
    <x v="12"/>
    <n v="1"/>
    <n v="0"/>
  </r>
  <r>
    <n v="1"/>
    <n v="8"/>
    <s v="Biobío"/>
    <n v="83"/>
    <s v="Biobio"/>
    <n v="8301"/>
    <s v="Los Angeles"/>
    <x v="6"/>
    <x v="6"/>
    <x v="6"/>
    <x v="6"/>
    <x v="13"/>
    <x v="13"/>
    <n v="1"/>
    <n v="0"/>
  </r>
  <r>
    <n v="1"/>
    <n v="8"/>
    <s v="Biobío"/>
    <n v="83"/>
    <s v="Biobio"/>
    <n v="8301"/>
    <s v="Los Angeles"/>
    <x v="6"/>
    <x v="6"/>
    <x v="3"/>
    <x v="3"/>
    <x v="57"/>
    <x v="60"/>
    <n v="1"/>
    <n v="0"/>
  </r>
  <r>
    <n v="1"/>
    <n v="8"/>
    <s v="Biobío"/>
    <n v="83"/>
    <s v="Biobio"/>
    <n v="8301"/>
    <s v="Los Angeles"/>
    <x v="5"/>
    <x v="5"/>
    <x v="6"/>
    <x v="6"/>
    <x v="12"/>
    <x v="12"/>
    <n v="1"/>
    <n v="0"/>
  </r>
  <r>
    <n v="1"/>
    <n v="8"/>
    <s v="Biobío"/>
    <n v="83"/>
    <s v="Biobio"/>
    <n v="8301"/>
    <s v="Los Angeles"/>
    <x v="5"/>
    <x v="5"/>
    <x v="6"/>
    <x v="6"/>
    <x v="13"/>
    <x v="13"/>
    <n v="1"/>
    <n v="0"/>
  </r>
  <r>
    <n v="1"/>
    <n v="8"/>
    <s v="Biobío"/>
    <n v="83"/>
    <s v="Biobio"/>
    <n v="8301"/>
    <s v="Los Angeles"/>
    <x v="5"/>
    <x v="5"/>
    <x v="8"/>
    <x v="8"/>
    <x v="18"/>
    <x v="18"/>
    <n v="1"/>
    <n v="0"/>
  </r>
  <r>
    <n v="1"/>
    <n v="8"/>
    <s v="Biobío"/>
    <n v="83"/>
    <s v="Biobio"/>
    <n v="8301"/>
    <s v="Los Angeles"/>
    <x v="5"/>
    <x v="5"/>
    <x v="8"/>
    <x v="8"/>
    <x v="30"/>
    <x v="31"/>
    <n v="1"/>
    <n v="0"/>
  </r>
  <r>
    <n v="1"/>
    <n v="8"/>
    <s v="Biobío"/>
    <n v="83"/>
    <s v="Biobio"/>
    <n v="8301"/>
    <s v="Los Angeles"/>
    <x v="5"/>
    <x v="5"/>
    <x v="3"/>
    <x v="3"/>
    <x v="57"/>
    <x v="60"/>
    <n v="1"/>
    <n v="0"/>
  </r>
  <r>
    <n v="1"/>
    <n v="8"/>
    <s v="Biobío"/>
    <n v="83"/>
    <s v="Biobio"/>
    <n v="8305"/>
    <s v="Mulchen"/>
    <x v="4"/>
    <x v="4"/>
    <x v="4"/>
    <x v="4"/>
    <x v="9"/>
    <x v="9"/>
    <n v="1"/>
    <n v="0"/>
  </r>
  <r>
    <n v="1"/>
    <n v="9"/>
    <s v="Araucanía"/>
    <n v="91"/>
    <s v="Cautin"/>
    <n v="9109"/>
    <s v="Loncoche"/>
    <x v="6"/>
    <x v="6"/>
    <x v="6"/>
    <x v="6"/>
    <x v="13"/>
    <x v="13"/>
    <n v="1"/>
    <n v="0"/>
  </r>
  <r>
    <n v="1"/>
    <n v="9"/>
    <s v="Araucanía"/>
    <n v="91"/>
    <s v="Cautin"/>
    <n v="9109"/>
    <s v="Loncoche"/>
    <x v="6"/>
    <x v="6"/>
    <x v="5"/>
    <x v="5"/>
    <x v="53"/>
    <x v="56"/>
    <n v="1"/>
    <n v="0"/>
  </r>
  <r>
    <n v="1"/>
    <n v="9"/>
    <s v="Araucanía"/>
    <n v="91"/>
    <s v="Cautin"/>
    <n v="9120"/>
    <s v="Villarrica"/>
    <x v="5"/>
    <x v="5"/>
    <x v="6"/>
    <x v="6"/>
    <x v="12"/>
    <x v="12"/>
    <n v="0"/>
    <n v="1"/>
  </r>
  <r>
    <n v="1"/>
    <n v="9"/>
    <s v="Araucanía"/>
    <n v="91"/>
    <s v="Cautin"/>
    <n v="9120"/>
    <s v="Villarrica"/>
    <x v="5"/>
    <x v="5"/>
    <x v="6"/>
    <x v="6"/>
    <x v="44"/>
    <x v="45"/>
    <n v="0"/>
    <n v="1"/>
  </r>
  <r>
    <n v="1"/>
    <n v="9"/>
    <s v="Araucanía"/>
    <n v="91"/>
    <s v="Cautin"/>
    <n v="9120"/>
    <s v="Villarrica"/>
    <x v="5"/>
    <x v="5"/>
    <x v="8"/>
    <x v="8"/>
    <x v="18"/>
    <x v="18"/>
    <n v="0"/>
    <n v="1"/>
  </r>
  <r>
    <n v="1"/>
    <n v="9"/>
    <s v="Araucanía"/>
    <n v="91"/>
    <s v="Cautin"/>
    <n v="9120"/>
    <s v="Villarrica"/>
    <x v="5"/>
    <x v="5"/>
    <x v="8"/>
    <x v="8"/>
    <x v="19"/>
    <x v="19"/>
    <n v="0"/>
    <n v="1"/>
  </r>
  <r>
    <n v="1"/>
    <n v="9"/>
    <s v="Araucanía"/>
    <n v="91"/>
    <s v="Cautin"/>
    <n v="9120"/>
    <s v="Villarrica"/>
    <x v="5"/>
    <x v="5"/>
    <x v="3"/>
    <x v="3"/>
    <x v="57"/>
    <x v="60"/>
    <n v="0"/>
    <n v="1"/>
  </r>
  <r>
    <n v="1"/>
    <n v="9"/>
    <s v="Araucanía"/>
    <n v="92"/>
    <s v="Malleco"/>
    <n v="9201"/>
    <s v="Angol"/>
    <x v="6"/>
    <x v="6"/>
    <x v="6"/>
    <x v="6"/>
    <x v="13"/>
    <x v="13"/>
    <n v="0"/>
    <n v="1"/>
  </r>
  <r>
    <n v="1"/>
    <n v="9"/>
    <s v="Araucanía"/>
    <n v="92"/>
    <s v="Malleco"/>
    <n v="9201"/>
    <s v="Angol"/>
    <x v="6"/>
    <x v="6"/>
    <x v="6"/>
    <x v="6"/>
    <x v="14"/>
    <x v="49"/>
    <n v="0"/>
    <n v="1"/>
  </r>
  <r>
    <n v="1"/>
    <n v="10"/>
    <s v="Los Lagos"/>
    <n v="103"/>
    <s v="Osorno"/>
    <n v="10303"/>
    <s v="Purranque"/>
    <x v="0"/>
    <x v="0"/>
    <x v="6"/>
    <x v="6"/>
    <x v="12"/>
    <x v="12"/>
    <n v="1"/>
    <n v="0"/>
  </r>
  <r>
    <n v="1"/>
    <n v="10"/>
    <s v="Los Lagos"/>
    <n v="103"/>
    <s v="Osorno"/>
    <n v="10303"/>
    <s v="Purranque"/>
    <x v="0"/>
    <x v="0"/>
    <x v="6"/>
    <x v="6"/>
    <x v="13"/>
    <x v="13"/>
    <n v="1"/>
    <n v="0"/>
  </r>
  <r>
    <n v="1"/>
    <n v="10"/>
    <s v="Los Lagos"/>
    <n v="103"/>
    <s v="Osorno"/>
    <n v="10303"/>
    <s v="Purranque"/>
    <x v="0"/>
    <x v="0"/>
    <x v="6"/>
    <x v="6"/>
    <x v="14"/>
    <x v="14"/>
    <n v="1"/>
    <n v="0"/>
  </r>
  <r>
    <n v="1"/>
    <n v="10"/>
    <s v="Los Lagos"/>
    <n v="103"/>
    <s v="Osorno"/>
    <n v="10303"/>
    <s v="Purranque"/>
    <x v="0"/>
    <x v="0"/>
    <x v="5"/>
    <x v="5"/>
    <x v="10"/>
    <x v="10"/>
    <n v="1"/>
    <n v="0"/>
  </r>
  <r>
    <n v="1"/>
    <n v="10"/>
    <s v="Los Lagos"/>
    <n v="103"/>
    <s v="Osorno"/>
    <n v="10304"/>
    <s v="Puyehue"/>
    <x v="6"/>
    <x v="6"/>
    <x v="6"/>
    <x v="6"/>
    <x v="12"/>
    <x v="12"/>
    <n v="1"/>
    <n v="0"/>
  </r>
  <r>
    <n v="1"/>
    <n v="10"/>
    <s v="Los Lagos"/>
    <n v="103"/>
    <s v="Osorno"/>
    <n v="10304"/>
    <s v="Puyehue"/>
    <x v="6"/>
    <x v="6"/>
    <x v="6"/>
    <x v="6"/>
    <x v="13"/>
    <x v="13"/>
    <n v="1"/>
    <n v="0"/>
  </r>
  <r>
    <n v="1"/>
    <n v="10"/>
    <s v="Los Lagos"/>
    <n v="103"/>
    <s v="Osorno"/>
    <n v="10304"/>
    <s v="Puyehue"/>
    <x v="6"/>
    <x v="6"/>
    <x v="6"/>
    <x v="6"/>
    <x v="14"/>
    <x v="14"/>
    <n v="1"/>
    <n v="0"/>
  </r>
  <r>
    <n v="1"/>
    <n v="10"/>
    <s v="Los Lagos"/>
    <n v="103"/>
    <s v="Osorno"/>
    <n v="10304"/>
    <s v="Puyehue"/>
    <x v="6"/>
    <x v="6"/>
    <x v="5"/>
    <x v="5"/>
    <x v="10"/>
    <x v="10"/>
    <n v="1"/>
    <n v="0"/>
  </r>
  <r>
    <n v="1"/>
    <n v="13"/>
    <s v="Metropolitana"/>
    <n v="131"/>
    <s v="Santiago"/>
    <n v="13125"/>
    <s v="Quilicura"/>
    <x v="8"/>
    <x v="8"/>
    <x v="5"/>
    <x v="5"/>
    <x v="59"/>
    <x v="62"/>
    <n v="0"/>
    <n v="1"/>
  </r>
  <r>
    <n v="1"/>
    <n v="13"/>
    <s v="Metropolitana"/>
    <n v="132"/>
    <s v="Maipo"/>
    <n v="13202"/>
    <s v="Pirque"/>
    <x v="5"/>
    <x v="5"/>
    <x v="7"/>
    <x v="7"/>
    <x v="21"/>
    <x v="48"/>
    <n v="0"/>
    <n v="1"/>
  </r>
  <r>
    <n v="1"/>
    <n v="13"/>
    <s v="Metropolitana"/>
    <n v="133"/>
    <s v="Chacabuco"/>
    <n v="13301"/>
    <s v="Colina"/>
    <x v="0"/>
    <x v="0"/>
    <x v="9"/>
    <x v="9"/>
    <x v="24"/>
    <x v="25"/>
    <n v="0"/>
    <n v="1"/>
  </r>
  <r>
    <n v="1"/>
    <n v="13"/>
    <s v="Metropolitana"/>
    <n v="134"/>
    <s v="Maipo"/>
    <n v="13401"/>
    <s v="San Bernardo"/>
    <x v="2"/>
    <x v="2"/>
    <x v="10"/>
    <x v="10"/>
    <x v="60"/>
    <x v="63"/>
    <n v="0"/>
    <n v="1"/>
  </r>
  <r>
    <n v="1"/>
    <n v="13"/>
    <s v="Metropolitana"/>
    <n v="134"/>
    <s v="Maipo"/>
    <n v="13401"/>
    <s v="San Bernardo"/>
    <x v="2"/>
    <x v="2"/>
    <x v="6"/>
    <x v="6"/>
    <x v="13"/>
    <x v="13"/>
    <n v="0"/>
    <n v="1"/>
  </r>
  <r>
    <n v="1"/>
    <n v="13"/>
    <s v="Metropolitana"/>
    <n v="134"/>
    <s v="Maipo"/>
    <n v="13401"/>
    <s v="San Bernardo"/>
    <x v="2"/>
    <x v="2"/>
    <x v="8"/>
    <x v="8"/>
    <x v="30"/>
    <x v="31"/>
    <n v="0"/>
    <n v="1"/>
  </r>
  <r>
    <n v="1"/>
    <n v="13"/>
    <s v="Metropolitana"/>
    <n v="134"/>
    <s v="Maipo"/>
    <n v="13401"/>
    <s v="San Bernardo"/>
    <x v="2"/>
    <x v="2"/>
    <x v="3"/>
    <x v="3"/>
    <x v="61"/>
    <x v="64"/>
    <n v="0"/>
    <n v="1"/>
  </r>
  <r>
    <n v="1"/>
    <n v="13"/>
    <s v="Metropolitana"/>
    <n v="134"/>
    <s v="Maipo"/>
    <n v="13401"/>
    <s v="San Bernardo"/>
    <x v="2"/>
    <x v="2"/>
    <x v="5"/>
    <x v="5"/>
    <x v="62"/>
    <x v="65"/>
    <n v="0"/>
    <n v="1"/>
  </r>
  <r>
    <n v="1"/>
    <n v="13"/>
    <s v="Metropolitana"/>
    <n v="134"/>
    <s v="Maipo"/>
    <n v="13401"/>
    <s v="San Bernardo"/>
    <x v="4"/>
    <x v="4"/>
    <x v="4"/>
    <x v="4"/>
    <x v="31"/>
    <x v="32"/>
    <n v="0"/>
    <n v="1"/>
  </r>
  <r>
    <n v="1"/>
    <n v="13"/>
    <s v="Metropolitana"/>
    <n v="134"/>
    <s v="Maipo"/>
    <n v="13401"/>
    <s v="San Bernardo"/>
    <x v="5"/>
    <x v="5"/>
    <x v="7"/>
    <x v="7"/>
    <x v="21"/>
    <x v="48"/>
    <n v="0"/>
    <n v="1"/>
  </r>
  <r>
    <n v="1"/>
    <n v="13"/>
    <s v="Metropolitana"/>
    <n v="134"/>
    <s v="Maipo"/>
    <n v="13401"/>
    <s v="San Bernardo"/>
    <x v="1"/>
    <x v="1"/>
    <x v="5"/>
    <x v="5"/>
    <x v="11"/>
    <x v="11"/>
    <n v="0"/>
    <n v="1"/>
  </r>
  <r>
    <n v="1"/>
    <n v="13"/>
    <s v="Metropolitana"/>
    <n v="134"/>
    <s v="Maipo"/>
    <n v="13401"/>
    <s v="San Bernardo"/>
    <x v="1"/>
    <x v="1"/>
    <x v="6"/>
    <x v="6"/>
    <x v="14"/>
    <x v="14"/>
    <n v="0"/>
    <n v="1"/>
  </r>
  <r>
    <n v="1"/>
    <n v="13"/>
    <s v="Metropolitana"/>
    <n v="134"/>
    <s v="Maipo"/>
    <n v="13401"/>
    <s v="San Bernardo"/>
    <x v="1"/>
    <x v="1"/>
    <x v="7"/>
    <x v="7"/>
    <x v="40"/>
    <x v="41"/>
    <n v="0"/>
    <n v="1"/>
  </r>
  <r>
    <n v="1"/>
    <n v="13"/>
    <s v="Metropolitana"/>
    <n v="134"/>
    <s v="Maipo"/>
    <n v="13401"/>
    <s v="San Bernardo"/>
    <x v="1"/>
    <x v="1"/>
    <x v="7"/>
    <x v="7"/>
    <x v="21"/>
    <x v="21"/>
    <n v="0"/>
    <n v="1"/>
  </r>
  <r>
    <n v="1"/>
    <n v="13"/>
    <s v="Metropolitana"/>
    <n v="134"/>
    <s v="Maipo"/>
    <n v="13401"/>
    <s v="San Bernardo"/>
    <x v="1"/>
    <x v="1"/>
    <x v="7"/>
    <x v="7"/>
    <x v="15"/>
    <x v="15"/>
    <n v="0"/>
    <n v="1"/>
  </r>
  <r>
    <n v="1"/>
    <n v="13"/>
    <s v="Metropolitana"/>
    <n v="134"/>
    <s v="Maipo"/>
    <n v="13401"/>
    <s v="San Bernardo"/>
    <x v="1"/>
    <x v="1"/>
    <x v="7"/>
    <x v="7"/>
    <x v="16"/>
    <x v="16"/>
    <n v="0"/>
    <n v="1"/>
  </r>
  <r>
    <n v="1"/>
    <n v="13"/>
    <s v="Metropolitana"/>
    <n v="134"/>
    <s v="Maipo"/>
    <n v="13401"/>
    <s v="San Bernardo"/>
    <x v="1"/>
    <x v="1"/>
    <x v="5"/>
    <x v="5"/>
    <x v="10"/>
    <x v="10"/>
    <n v="0"/>
    <n v="1"/>
  </r>
  <r>
    <n v="1"/>
    <n v="13"/>
    <s v="Metropolitana"/>
    <n v="134"/>
    <s v="Maipo"/>
    <n v="13401"/>
    <s v="San Bernardo"/>
    <x v="1"/>
    <x v="1"/>
    <x v="12"/>
    <x v="12"/>
    <x v="63"/>
    <x v="66"/>
    <n v="0"/>
    <n v="1"/>
  </r>
  <r>
    <n v="1"/>
    <n v="13"/>
    <s v="Metropolitana"/>
    <n v="134"/>
    <s v="Maipo"/>
    <n v="13401"/>
    <s v="San Bernardo"/>
    <x v="3"/>
    <x v="3"/>
    <x v="7"/>
    <x v="7"/>
    <x v="21"/>
    <x v="21"/>
    <n v="0"/>
    <n v="1"/>
  </r>
  <r>
    <n v="1"/>
    <n v="13"/>
    <s v="Metropolitana"/>
    <n v="134"/>
    <s v="Maipo"/>
    <n v="13401"/>
    <s v="San Bernardo"/>
    <x v="3"/>
    <x v="3"/>
    <x v="7"/>
    <x v="7"/>
    <x v="15"/>
    <x v="15"/>
    <n v="0"/>
    <n v="1"/>
  </r>
  <r>
    <n v="1"/>
    <n v="13"/>
    <s v="Metropolitana"/>
    <n v="134"/>
    <s v="Maipo"/>
    <n v="13401"/>
    <s v="San Bernardo"/>
    <x v="3"/>
    <x v="3"/>
    <x v="7"/>
    <x v="7"/>
    <x v="16"/>
    <x v="16"/>
    <n v="0"/>
    <n v="1"/>
  </r>
  <r>
    <n v="1"/>
    <n v="13"/>
    <s v="Metropolitana"/>
    <n v="134"/>
    <s v="Maipo"/>
    <n v="13401"/>
    <s v="San Bernardo"/>
    <x v="3"/>
    <x v="3"/>
    <x v="8"/>
    <x v="8"/>
    <x v="18"/>
    <x v="18"/>
    <n v="0"/>
    <n v="1"/>
  </r>
  <r>
    <n v="1"/>
    <n v="13"/>
    <s v="Metropolitana"/>
    <n v="134"/>
    <s v="Maipo"/>
    <n v="13401"/>
    <s v="San Bernardo"/>
    <x v="3"/>
    <x v="3"/>
    <x v="8"/>
    <x v="8"/>
    <x v="19"/>
    <x v="19"/>
    <n v="0"/>
    <n v="1"/>
  </r>
  <r>
    <n v="1"/>
    <n v="13"/>
    <s v="Metropolitana"/>
    <n v="134"/>
    <s v="Maipo"/>
    <n v="13401"/>
    <s v="San Bernardo"/>
    <x v="3"/>
    <x v="3"/>
    <x v="8"/>
    <x v="8"/>
    <x v="22"/>
    <x v="23"/>
    <n v="0"/>
    <n v="1"/>
  </r>
  <r>
    <n v="1"/>
    <n v="13"/>
    <s v="Metropolitana"/>
    <n v="134"/>
    <s v="Maipo"/>
    <n v="13402"/>
    <s v="Buin"/>
    <x v="6"/>
    <x v="6"/>
    <x v="7"/>
    <x v="7"/>
    <x v="15"/>
    <x v="15"/>
    <n v="0"/>
    <n v="1"/>
  </r>
  <r>
    <n v="1"/>
    <n v="13"/>
    <s v="Metropolitana"/>
    <n v="134"/>
    <s v="Maipo"/>
    <n v="13402"/>
    <s v="Buin"/>
    <x v="6"/>
    <x v="6"/>
    <x v="9"/>
    <x v="9"/>
    <x v="24"/>
    <x v="25"/>
    <n v="0"/>
    <n v="1"/>
  </r>
  <r>
    <n v="1"/>
    <n v="13"/>
    <s v="Metropolitana"/>
    <n v="134"/>
    <s v="Maipo"/>
    <n v="13402"/>
    <s v="Buin"/>
    <x v="6"/>
    <x v="6"/>
    <x v="5"/>
    <x v="5"/>
    <x v="64"/>
    <x v="67"/>
    <n v="0"/>
    <n v="1"/>
  </r>
  <r>
    <n v="1"/>
    <n v="13"/>
    <s v="Metropolitana"/>
    <n v="134"/>
    <s v="Maipo"/>
    <n v="13402"/>
    <s v="Buin"/>
    <x v="6"/>
    <x v="6"/>
    <x v="5"/>
    <x v="5"/>
    <x v="41"/>
    <x v="42"/>
    <n v="0"/>
    <n v="1"/>
  </r>
  <r>
    <n v="1"/>
    <n v="13"/>
    <s v="Metropolitana"/>
    <n v="134"/>
    <s v="Maipo"/>
    <n v="13402"/>
    <s v="Buin"/>
    <x v="6"/>
    <x v="6"/>
    <x v="5"/>
    <x v="5"/>
    <x v="59"/>
    <x v="62"/>
    <n v="0"/>
    <n v="1"/>
  </r>
  <r>
    <n v="1"/>
    <n v="13"/>
    <s v="Metropolitana"/>
    <n v="134"/>
    <s v="Maipo"/>
    <n v="13402"/>
    <s v="Buin"/>
    <x v="7"/>
    <x v="7"/>
    <x v="5"/>
    <x v="5"/>
    <x v="65"/>
    <x v="68"/>
    <n v="0"/>
    <n v="1"/>
  </r>
  <r>
    <n v="1"/>
    <n v="13"/>
    <s v="Metropolitana"/>
    <n v="134"/>
    <s v="Maipo"/>
    <n v="13402"/>
    <s v="Buin"/>
    <x v="7"/>
    <x v="7"/>
    <x v="6"/>
    <x v="6"/>
    <x v="12"/>
    <x v="12"/>
    <n v="0"/>
    <n v="1"/>
  </r>
  <r>
    <n v="1"/>
    <n v="13"/>
    <s v="Metropolitana"/>
    <n v="134"/>
    <s v="Maipo"/>
    <n v="13402"/>
    <s v="Buin"/>
    <x v="7"/>
    <x v="7"/>
    <x v="6"/>
    <x v="6"/>
    <x v="52"/>
    <x v="55"/>
    <n v="0"/>
    <n v="1"/>
  </r>
  <r>
    <n v="1"/>
    <n v="13"/>
    <s v="Metropolitana"/>
    <n v="134"/>
    <s v="Maipo"/>
    <n v="13402"/>
    <s v="Buin"/>
    <x v="7"/>
    <x v="7"/>
    <x v="7"/>
    <x v="7"/>
    <x v="40"/>
    <x v="41"/>
    <n v="0"/>
    <n v="1"/>
  </r>
  <r>
    <n v="1"/>
    <n v="13"/>
    <s v="Metropolitana"/>
    <n v="134"/>
    <s v="Maipo"/>
    <n v="13402"/>
    <s v="Buin"/>
    <x v="7"/>
    <x v="7"/>
    <x v="7"/>
    <x v="7"/>
    <x v="16"/>
    <x v="16"/>
    <n v="0"/>
    <n v="2"/>
  </r>
  <r>
    <n v="1"/>
    <n v="13"/>
    <s v="Metropolitana"/>
    <n v="134"/>
    <s v="Maipo"/>
    <n v="13402"/>
    <s v="Buin"/>
    <x v="7"/>
    <x v="7"/>
    <x v="8"/>
    <x v="8"/>
    <x v="18"/>
    <x v="18"/>
    <n v="0"/>
    <n v="1"/>
  </r>
  <r>
    <n v="1"/>
    <n v="13"/>
    <s v="Metropolitana"/>
    <n v="134"/>
    <s v="Maipo"/>
    <n v="13402"/>
    <s v="Buin"/>
    <x v="7"/>
    <x v="7"/>
    <x v="8"/>
    <x v="8"/>
    <x v="22"/>
    <x v="23"/>
    <n v="0"/>
    <n v="1"/>
  </r>
  <r>
    <n v="1"/>
    <n v="13"/>
    <s v="Metropolitana"/>
    <n v="134"/>
    <s v="Maipo"/>
    <n v="13402"/>
    <s v="Buin"/>
    <x v="7"/>
    <x v="7"/>
    <x v="9"/>
    <x v="9"/>
    <x v="24"/>
    <x v="25"/>
    <n v="0"/>
    <n v="1"/>
  </r>
  <r>
    <n v="1"/>
    <n v="13"/>
    <s v="Metropolitana"/>
    <n v="134"/>
    <s v="Maipo"/>
    <n v="13402"/>
    <s v="Buin"/>
    <x v="7"/>
    <x v="7"/>
    <x v="5"/>
    <x v="5"/>
    <x v="59"/>
    <x v="62"/>
    <n v="0"/>
    <n v="1"/>
  </r>
  <r>
    <n v="1"/>
    <n v="13"/>
    <s v="Metropolitana"/>
    <n v="134"/>
    <s v="Maipo"/>
    <n v="13402"/>
    <s v="Buin"/>
    <x v="7"/>
    <x v="7"/>
    <x v="5"/>
    <x v="5"/>
    <x v="10"/>
    <x v="10"/>
    <n v="0"/>
    <n v="1"/>
  </r>
  <r>
    <n v="1"/>
    <n v="13"/>
    <s v="Metropolitana"/>
    <n v="134"/>
    <s v="Maipo"/>
    <n v="13402"/>
    <s v="Buin"/>
    <x v="4"/>
    <x v="4"/>
    <x v="4"/>
    <x v="4"/>
    <x v="9"/>
    <x v="9"/>
    <n v="0"/>
    <n v="1"/>
  </r>
  <r>
    <n v="1"/>
    <n v="13"/>
    <s v="Metropolitana"/>
    <n v="134"/>
    <s v="Maipo"/>
    <n v="13402"/>
    <s v="Buin"/>
    <x v="5"/>
    <x v="5"/>
    <x v="6"/>
    <x v="6"/>
    <x v="66"/>
    <x v="69"/>
    <n v="0"/>
    <n v="1"/>
  </r>
  <r>
    <n v="1"/>
    <n v="13"/>
    <s v="Metropolitana"/>
    <n v="134"/>
    <s v="Maipo"/>
    <n v="13402"/>
    <s v="Buin"/>
    <x v="5"/>
    <x v="5"/>
    <x v="7"/>
    <x v="7"/>
    <x v="67"/>
    <x v="70"/>
    <n v="0"/>
    <n v="1"/>
  </r>
  <r>
    <n v="1"/>
    <n v="13"/>
    <s v="Metropolitana"/>
    <n v="134"/>
    <s v="Maipo"/>
    <n v="13402"/>
    <s v="Buin"/>
    <x v="5"/>
    <x v="5"/>
    <x v="6"/>
    <x v="6"/>
    <x v="12"/>
    <x v="12"/>
    <n v="0"/>
    <n v="2"/>
  </r>
  <r>
    <n v="1"/>
    <n v="13"/>
    <s v="Metropolitana"/>
    <n v="134"/>
    <s v="Maipo"/>
    <n v="13402"/>
    <s v="Buin"/>
    <x v="5"/>
    <x v="5"/>
    <x v="6"/>
    <x v="6"/>
    <x v="13"/>
    <x v="13"/>
    <n v="0"/>
    <n v="2"/>
  </r>
  <r>
    <n v="1"/>
    <n v="13"/>
    <s v="Metropolitana"/>
    <n v="134"/>
    <s v="Maipo"/>
    <n v="13402"/>
    <s v="Buin"/>
    <x v="5"/>
    <x v="5"/>
    <x v="6"/>
    <x v="6"/>
    <x v="14"/>
    <x v="49"/>
    <n v="0"/>
    <n v="1"/>
  </r>
  <r>
    <n v="1"/>
    <n v="13"/>
    <s v="Metropolitana"/>
    <n v="134"/>
    <s v="Maipo"/>
    <n v="13402"/>
    <s v="Buin"/>
    <x v="5"/>
    <x v="5"/>
    <x v="0"/>
    <x v="0"/>
    <x v="3"/>
    <x v="3"/>
    <n v="0"/>
    <n v="1"/>
  </r>
  <r>
    <n v="1"/>
    <n v="13"/>
    <s v="Metropolitana"/>
    <n v="134"/>
    <s v="Maipo"/>
    <n v="13402"/>
    <s v="Buin"/>
    <x v="5"/>
    <x v="5"/>
    <x v="7"/>
    <x v="7"/>
    <x v="21"/>
    <x v="48"/>
    <n v="0"/>
    <n v="2"/>
  </r>
  <r>
    <n v="1"/>
    <n v="13"/>
    <s v="Metropolitana"/>
    <n v="134"/>
    <s v="Maipo"/>
    <n v="13402"/>
    <s v="Buin"/>
    <x v="5"/>
    <x v="5"/>
    <x v="7"/>
    <x v="7"/>
    <x v="15"/>
    <x v="15"/>
    <n v="0"/>
    <n v="1"/>
  </r>
  <r>
    <n v="1"/>
    <n v="13"/>
    <s v="Metropolitana"/>
    <n v="134"/>
    <s v="Maipo"/>
    <n v="13402"/>
    <s v="Buin"/>
    <x v="5"/>
    <x v="5"/>
    <x v="7"/>
    <x v="7"/>
    <x v="16"/>
    <x v="16"/>
    <n v="0"/>
    <n v="2"/>
  </r>
  <r>
    <n v="1"/>
    <n v="13"/>
    <s v="Metropolitana"/>
    <n v="134"/>
    <s v="Maipo"/>
    <n v="13402"/>
    <s v="Buin"/>
    <x v="5"/>
    <x v="5"/>
    <x v="8"/>
    <x v="8"/>
    <x v="18"/>
    <x v="18"/>
    <n v="0"/>
    <n v="2"/>
  </r>
  <r>
    <n v="1"/>
    <n v="13"/>
    <s v="Metropolitana"/>
    <n v="134"/>
    <s v="Maipo"/>
    <n v="13402"/>
    <s v="Buin"/>
    <x v="5"/>
    <x v="5"/>
    <x v="3"/>
    <x v="3"/>
    <x v="57"/>
    <x v="60"/>
    <n v="0"/>
    <n v="2"/>
  </r>
  <r>
    <n v="1"/>
    <n v="13"/>
    <s v="Metropolitana"/>
    <n v="134"/>
    <s v="Maipo"/>
    <n v="13402"/>
    <s v="Buin"/>
    <x v="5"/>
    <x v="5"/>
    <x v="1"/>
    <x v="1"/>
    <x v="20"/>
    <x v="20"/>
    <n v="0"/>
    <n v="2"/>
  </r>
  <r>
    <n v="1"/>
    <n v="13"/>
    <s v="Metropolitana"/>
    <n v="134"/>
    <s v="Maipo"/>
    <n v="13402"/>
    <s v="Buin"/>
    <x v="5"/>
    <x v="5"/>
    <x v="1"/>
    <x v="1"/>
    <x v="23"/>
    <x v="24"/>
    <n v="0"/>
    <n v="1"/>
  </r>
  <r>
    <n v="1"/>
    <n v="13"/>
    <s v="Metropolitana"/>
    <n v="134"/>
    <s v="Maipo"/>
    <n v="13402"/>
    <s v="Buin"/>
    <x v="5"/>
    <x v="5"/>
    <x v="9"/>
    <x v="9"/>
    <x v="24"/>
    <x v="25"/>
    <n v="0"/>
    <n v="1"/>
  </r>
  <r>
    <n v="1"/>
    <n v="13"/>
    <s v="Metropolitana"/>
    <n v="134"/>
    <s v="Maipo"/>
    <n v="13402"/>
    <s v="Buin"/>
    <x v="5"/>
    <x v="5"/>
    <x v="5"/>
    <x v="5"/>
    <x v="68"/>
    <x v="71"/>
    <n v="0"/>
    <n v="1"/>
  </r>
  <r>
    <n v="1"/>
    <n v="13"/>
    <s v="Metropolitana"/>
    <n v="134"/>
    <s v="Maipo"/>
    <n v="13402"/>
    <s v="Buin"/>
    <x v="5"/>
    <x v="5"/>
    <x v="5"/>
    <x v="5"/>
    <x v="25"/>
    <x v="26"/>
    <n v="0"/>
    <n v="1"/>
  </r>
  <r>
    <n v="1"/>
    <n v="13"/>
    <s v="Metropolitana"/>
    <n v="134"/>
    <s v="Maipo"/>
    <n v="13402"/>
    <s v="Buin"/>
    <x v="5"/>
    <x v="5"/>
    <x v="5"/>
    <x v="5"/>
    <x v="69"/>
    <x v="72"/>
    <n v="0"/>
    <n v="1"/>
  </r>
  <r>
    <n v="1"/>
    <n v="13"/>
    <s v="Metropolitana"/>
    <n v="134"/>
    <s v="Maipo"/>
    <n v="13402"/>
    <s v="Buin"/>
    <x v="5"/>
    <x v="5"/>
    <x v="5"/>
    <x v="5"/>
    <x v="10"/>
    <x v="10"/>
    <n v="0"/>
    <n v="2"/>
  </r>
  <r>
    <n v="1"/>
    <n v="13"/>
    <s v="Metropolitana"/>
    <n v="134"/>
    <s v="Maipo"/>
    <n v="13402"/>
    <s v="Buin"/>
    <x v="5"/>
    <x v="5"/>
    <x v="12"/>
    <x v="12"/>
    <x v="55"/>
    <x v="58"/>
    <n v="0"/>
    <n v="1"/>
  </r>
  <r>
    <n v="1"/>
    <n v="13"/>
    <s v="Metropolitana"/>
    <n v="134"/>
    <s v="Maipo"/>
    <n v="13402"/>
    <s v="Buin"/>
    <x v="0"/>
    <x v="0"/>
    <x v="5"/>
    <x v="5"/>
    <x v="70"/>
    <x v="73"/>
    <n v="0"/>
    <n v="1"/>
  </r>
  <r>
    <n v="1"/>
    <n v="13"/>
    <s v="Metropolitana"/>
    <n v="134"/>
    <s v="Maipo"/>
    <n v="13402"/>
    <s v="Buin"/>
    <x v="0"/>
    <x v="0"/>
    <x v="5"/>
    <x v="5"/>
    <x v="71"/>
    <x v="74"/>
    <n v="0"/>
    <n v="1"/>
  </r>
  <r>
    <n v="1"/>
    <n v="13"/>
    <s v="Metropolitana"/>
    <n v="134"/>
    <s v="Maipo"/>
    <n v="13402"/>
    <s v="Buin"/>
    <x v="0"/>
    <x v="0"/>
    <x v="5"/>
    <x v="5"/>
    <x v="72"/>
    <x v="75"/>
    <n v="0"/>
    <n v="1"/>
  </r>
  <r>
    <n v="1"/>
    <n v="13"/>
    <s v="Metropolitana"/>
    <n v="134"/>
    <s v="Maipo"/>
    <n v="13402"/>
    <s v="Buin"/>
    <x v="0"/>
    <x v="0"/>
    <x v="7"/>
    <x v="7"/>
    <x v="21"/>
    <x v="48"/>
    <n v="0"/>
    <n v="1"/>
  </r>
  <r>
    <n v="1"/>
    <n v="13"/>
    <s v="Metropolitana"/>
    <n v="134"/>
    <s v="Maipo"/>
    <n v="13402"/>
    <s v="Buin"/>
    <x v="0"/>
    <x v="0"/>
    <x v="8"/>
    <x v="8"/>
    <x v="18"/>
    <x v="18"/>
    <n v="0"/>
    <n v="1"/>
  </r>
  <r>
    <n v="1"/>
    <n v="13"/>
    <s v="Metropolitana"/>
    <n v="134"/>
    <s v="Maipo"/>
    <n v="13402"/>
    <s v="Buin"/>
    <x v="0"/>
    <x v="0"/>
    <x v="3"/>
    <x v="3"/>
    <x v="57"/>
    <x v="60"/>
    <n v="0"/>
    <n v="1"/>
  </r>
  <r>
    <n v="1"/>
    <n v="13"/>
    <s v="Metropolitana"/>
    <n v="134"/>
    <s v="Maipo"/>
    <n v="13402"/>
    <s v="Buin"/>
    <x v="0"/>
    <x v="0"/>
    <x v="5"/>
    <x v="5"/>
    <x v="45"/>
    <x v="46"/>
    <n v="0"/>
    <n v="1"/>
  </r>
  <r>
    <n v="1"/>
    <n v="13"/>
    <s v="Metropolitana"/>
    <n v="134"/>
    <s v="Maipo"/>
    <n v="13402"/>
    <s v="Buin"/>
    <x v="0"/>
    <x v="0"/>
    <x v="5"/>
    <x v="5"/>
    <x v="51"/>
    <x v="54"/>
    <n v="0"/>
    <n v="1"/>
  </r>
  <r>
    <n v="1"/>
    <n v="13"/>
    <s v="Metropolitana"/>
    <n v="134"/>
    <s v="Maipo"/>
    <n v="13402"/>
    <s v="Buin"/>
    <x v="0"/>
    <x v="0"/>
    <x v="5"/>
    <x v="5"/>
    <x v="69"/>
    <x v="72"/>
    <n v="0"/>
    <n v="1"/>
  </r>
  <r>
    <n v="1"/>
    <n v="13"/>
    <s v="Metropolitana"/>
    <n v="134"/>
    <s v="Maipo"/>
    <n v="13402"/>
    <s v="Buin"/>
    <x v="1"/>
    <x v="1"/>
    <x v="5"/>
    <x v="5"/>
    <x v="11"/>
    <x v="11"/>
    <n v="0"/>
    <n v="1"/>
  </r>
  <r>
    <n v="1"/>
    <n v="13"/>
    <s v="Metropolitana"/>
    <n v="134"/>
    <s v="Maipo"/>
    <n v="13402"/>
    <s v="Buin"/>
    <x v="1"/>
    <x v="1"/>
    <x v="6"/>
    <x v="6"/>
    <x v="12"/>
    <x v="12"/>
    <n v="0"/>
    <n v="1"/>
  </r>
  <r>
    <n v="1"/>
    <n v="13"/>
    <s v="Metropolitana"/>
    <n v="134"/>
    <s v="Maipo"/>
    <n v="13402"/>
    <s v="Buin"/>
    <x v="1"/>
    <x v="1"/>
    <x v="6"/>
    <x v="6"/>
    <x v="13"/>
    <x v="13"/>
    <n v="0"/>
    <n v="1"/>
  </r>
  <r>
    <n v="1"/>
    <n v="13"/>
    <s v="Metropolitana"/>
    <n v="134"/>
    <s v="Maipo"/>
    <n v="13402"/>
    <s v="Buin"/>
    <x v="1"/>
    <x v="1"/>
    <x v="6"/>
    <x v="6"/>
    <x v="52"/>
    <x v="55"/>
    <n v="0"/>
    <n v="1"/>
  </r>
  <r>
    <n v="1"/>
    <n v="13"/>
    <s v="Metropolitana"/>
    <n v="134"/>
    <s v="Maipo"/>
    <n v="13402"/>
    <s v="Buin"/>
    <x v="1"/>
    <x v="1"/>
    <x v="6"/>
    <x v="6"/>
    <x v="14"/>
    <x v="14"/>
    <n v="0"/>
    <n v="1"/>
  </r>
  <r>
    <n v="1"/>
    <n v="13"/>
    <s v="Metropolitana"/>
    <n v="134"/>
    <s v="Maipo"/>
    <n v="13402"/>
    <s v="Buin"/>
    <x v="1"/>
    <x v="1"/>
    <x v="6"/>
    <x v="6"/>
    <x v="44"/>
    <x v="45"/>
    <n v="0"/>
    <n v="1"/>
  </r>
  <r>
    <n v="1"/>
    <n v="13"/>
    <s v="Metropolitana"/>
    <n v="134"/>
    <s v="Maipo"/>
    <n v="13402"/>
    <s v="Buin"/>
    <x v="1"/>
    <x v="1"/>
    <x v="0"/>
    <x v="0"/>
    <x v="3"/>
    <x v="3"/>
    <n v="0"/>
    <n v="1"/>
  </r>
  <r>
    <n v="1"/>
    <n v="13"/>
    <s v="Metropolitana"/>
    <n v="134"/>
    <s v="Maipo"/>
    <n v="13402"/>
    <s v="Buin"/>
    <x v="1"/>
    <x v="1"/>
    <x v="7"/>
    <x v="7"/>
    <x v="21"/>
    <x v="21"/>
    <n v="0"/>
    <n v="1"/>
  </r>
  <r>
    <n v="1"/>
    <n v="13"/>
    <s v="Metropolitana"/>
    <n v="134"/>
    <s v="Maipo"/>
    <n v="13402"/>
    <s v="Buin"/>
    <x v="1"/>
    <x v="1"/>
    <x v="7"/>
    <x v="7"/>
    <x v="15"/>
    <x v="15"/>
    <n v="0"/>
    <n v="1"/>
  </r>
  <r>
    <n v="1"/>
    <n v="13"/>
    <s v="Metropolitana"/>
    <n v="134"/>
    <s v="Maipo"/>
    <n v="13402"/>
    <s v="Buin"/>
    <x v="1"/>
    <x v="1"/>
    <x v="7"/>
    <x v="7"/>
    <x v="16"/>
    <x v="16"/>
    <n v="0"/>
    <n v="1"/>
  </r>
  <r>
    <n v="1"/>
    <n v="13"/>
    <s v="Metropolitana"/>
    <n v="134"/>
    <s v="Maipo"/>
    <n v="13402"/>
    <s v="Buin"/>
    <x v="1"/>
    <x v="1"/>
    <x v="7"/>
    <x v="7"/>
    <x v="17"/>
    <x v="17"/>
    <n v="0"/>
    <n v="1"/>
  </r>
  <r>
    <n v="1"/>
    <n v="13"/>
    <s v="Metropolitana"/>
    <n v="134"/>
    <s v="Maipo"/>
    <n v="13402"/>
    <s v="Buin"/>
    <x v="1"/>
    <x v="1"/>
    <x v="8"/>
    <x v="8"/>
    <x v="19"/>
    <x v="19"/>
    <n v="0"/>
    <n v="1"/>
  </r>
  <r>
    <n v="1"/>
    <n v="13"/>
    <s v="Metropolitana"/>
    <n v="134"/>
    <s v="Maipo"/>
    <n v="13402"/>
    <s v="Buin"/>
    <x v="1"/>
    <x v="1"/>
    <x v="8"/>
    <x v="8"/>
    <x v="30"/>
    <x v="31"/>
    <n v="0"/>
    <n v="1"/>
  </r>
  <r>
    <n v="1"/>
    <n v="13"/>
    <s v="Metropolitana"/>
    <n v="134"/>
    <s v="Maipo"/>
    <n v="13402"/>
    <s v="Buin"/>
    <x v="1"/>
    <x v="1"/>
    <x v="4"/>
    <x v="4"/>
    <x v="73"/>
    <x v="76"/>
    <n v="0"/>
    <n v="1"/>
  </r>
  <r>
    <n v="1"/>
    <n v="13"/>
    <s v="Metropolitana"/>
    <n v="134"/>
    <s v="Maipo"/>
    <n v="13402"/>
    <s v="Buin"/>
    <x v="1"/>
    <x v="1"/>
    <x v="3"/>
    <x v="3"/>
    <x v="74"/>
    <x v="77"/>
    <n v="0"/>
    <n v="1"/>
  </r>
  <r>
    <n v="1"/>
    <n v="13"/>
    <s v="Metropolitana"/>
    <n v="134"/>
    <s v="Maipo"/>
    <n v="13402"/>
    <s v="Buin"/>
    <x v="1"/>
    <x v="1"/>
    <x v="5"/>
    <x v="5"/>
    <x v="10"/>
    <x v="10"/>
    <n v="0"/>
    <n v="1"/>
  </r>
  <r>
    <n v="1"/>
    <n v="13"/>
    <s v="Metropolitana"/>
    <n v="134"/>
    <s v="Maipo"/>
    <n v="13402"/>
    <s v="Buin"/>
    <x v="8"/>
    <x v="8"/>
    <x v="5"/>
    <x v="5"/>
    <x v="25"/>
    <x v="26"/>
    <n v="0"/>
    <n v="1"/>
  </r>
  <r>
    <n v="1"/>
    <n v="13"/>
    <s v="Metropolitana"/>
    <n v="134"/>
    <s v="Maipo"/>
    <n v="13402"/>
    <s v="Buin"/>
    <x v="3"/>
    <x v="3"/>
    <x v="7"/>
    <x v="7"/>
    <x v="15"/>
    <x v="15"/>
    <n v="0"/>
    <n v="1"/>
  </r>
  <r>
    <n v="1"/>
    <n v="13"/>
    <s v="Metropolitana"/>
    <n v="134"/>
    <s v="Maipo"/>
    <n v="13402"/>
    <s v="Buin"/>
    <x v="3"/>
    <x v="3"/>
    <x v="7"/>
    <x v="7"/>
    <x v="16"/>
    <x v="16"/>
    <n v="0"/>
    <n v="1"/>
  </r>
  <r>
    <n v="1"/>
    <n v="13"/>
    <s v="Metropolitana"/>
    <n v="134"/>
    <s v="Maipo"/>
    <n v="13402"/>
    <s v="Buin"/>
    <x v="3"/>
    <x v="3"/>
    <x v="8"/>
    <x v="8"/>
    <x v="18"/>
    <x v="18"/>
    <n v="0"/>
    <n v="1"/>
  </r>
  <r>
    <n v="1"/>
    <n v="13"/>
    <s v="Metropolitana"/>
    <n v="134"/>
    <s v="Maipo"/>
    <n v="13402"/>
    <s v="Buin"/>
    <x v="3"/>
    <x v="3"/>
    <x v="8"/>
    <x v="8"/>
    <x v="19"/>
    <x v="19"/>
    <n v="0"/>
    <n v="1"/>
  </r>
  <r>
    <n v="1"/>
    <n v="13"/>
    <s v="Metropolitana"/>
    <n v="134"/>
    <s v="Maipo"/>
    <n v="13402"/>
    <s v="Buin"/>
    <x v="3"/>
    <x v="3"/>
    <x v="8"/>
    <x v="8"/>
    <x v="22"/>
    <x v="23"/>
    <n v="0"/>
    <n v="1"/>
  </r>
  <r>
    <n v="1"/>
    <n v="13"/>
    <s v="Metropolitana"/>
    <n v="134"/>
    <s v="Maipo"/>
    <n v="13404"/>
    <s v="Paine"/>
    <x v="2"/>
    <x v="2"/>
    <x v="2"/>
    <x v="2"/>
    <x v="5"/>
    <x v="5"/>
    <n v="0"/>
    <n v="1"/>
  </r>
  <r>
    <n v="1"/>
    <n v="13"/>
    <s v="Metropolitana"/>
    <n v="134"/>
    <s v="Maipo"/>
    <n v="13404"/>
    <s v="Paine"/>
    <x v="4"/>
    <x v="4"/>
    <x v="4"/>
    <x v="4"/>
    <x v="31"/>
    <x v="32"/>
    <n v="0"/>
    <n v="2"/>
  </r>
  <r>
    <n v="1"/>
    <n v="13"/>
    <s v="Metropolitana"/>
    <n v="134"/>
    <s v="Maipo"/>
    <n v="13404"/>
    <s v="Paine"/>
    <x v="5"/>
    <x v="5"/>
    <x v="7"/>
    <x v="7"/>
    <x v="21"/>
    <x v="48"/>
    <n v="0"/>
    <n v="1"/>
  </r>
  <r>
    <n v="1"/>
    <n v="13"/>
    <s v="Metropolitana"/>
    <n v="135"/>
    <s v="Melipilla"/>
    <n v="13503"/>
    <s v="Curacavi"/>
    <x v="2"/>
    <x v="2"/>
    <x v="2"/>
    <x v="2"/>
    <x v="5"/>
    <x v="5"/>
    <n v="0"/>
    <n v="1"/>
  </r>
  <r>
    <n v="1"/>
    <n v="13"/>
    <s v="Metropolitana"/>
    <n v="135"/>
    <s v="Melipilla"/>
    <n v="13503"/>
    <s v="Curacavi"/>
    <x v="4"/>
    <x v="4"/>
    <x v="4"/>
    <x v="4"/>
    <x v="31"/>
    <x v="32"/>
    <n v="0"/>
    <n v="1"/>
  </r>
  <r>
    <n v="1"/>
    <n v="13"/>
    <s v="Metropolitana"/>
    <n v="135"/>
    <s v="Melipilla"/>
    <n v="13505"/>
    <s v="San Pedro"/>
    <x v="2"/>
    <x v="2"/>
    <x v="2"/>
    <x v="2"/>
    <x v="5"/>
    <x v="5"/>
    <n v="0"/>
    <n v="1"/>
  </r>
  <r>
    <n v="1"/>
    <n v="13"/>
    <s v="Metropolitana"/>
    <n v="135"/>
    <s v="Melipilla"/>
    <n v="13505"/>
    <s v="San Pedro"/>
    <x v="6"/>
    <x v="6"/>
    <x v="5"/>
    <x v="5"/>
    <x v="10"/>
    <x v="10"/>
    <n v="0"/>
    <n v="1"/>
  </r>
  <r>
    <n v="1"/>
    <n v="13"/>
    <s v="Metropolitana"/>
    <n v="136"/>
    <s v="Talagante"/>
    <n v="13601"/>
    <s v="Talagante"/>
    <x v="6"/>
    <x v="6"/>
    <x v="6"/>
    <x v="6"/>
    <x v="43"/>
    <x v="44"/>
    <n v="0"/>
    <n v="1"/>
  </r>
  <r>
    <n v="1"/>
    <n v="13"/>
    <s v="Metropolitana"/>
    <n v="136"/>
    <s v="Talagante"/>
    <n v="13601"/>
    <s v="Talagante"/>
    <x v="6"/>
    <x v="6"/>
    <x v="0"/>
    <x v="0"/>
    <x v="6"/>
    <x v="6"/>
    <n v="0"/>
    <n v="1"/>
  </r>
  <r>
    <n v="1"/>
    <n v="13"/>
    <s v="Metropolitana"/>
    <n v="136"/>
    <s v="Talagante"/>
    <n v="13601"/>
    <s v="Talagante"/>
    <x v="6"/>
    <x v="6"/>
    <x v="0"/>
    <x v="0"/>
    <x v="3"/>
    <x v="3"/>
    <n v="0"/>
    <n v="1"/>
  </r>
  <r>
    <n v="1"/>
    <n v="13"/>
    <s v="Metropolitana"/>
    <n v="136"/>
    <s v="Talagante"/>
    <n v="13601"/>
    <s v="Talagante"/>
    <x v="6"/>
    <x v="6"/>
    <x v="7"/>
    <x v="7"/>
    <x v="15"/>
    <x v="15"/>
    <n v="0"/>
    <n v="1"/>
  </r>
  <r>
    <n v="1"/>
    <n v="13"/>
    <s v="Metropolitana"/>
    <n v="136"/>
    <s v="Talagante"/>
    <n v="13601"/>
    <s v="Talagante"/>
    <x v="6"/>
    <x v="6"/>
    <x v="8"/>
    <x v="8"/>
    <x v="18"/>
    <x v="18"/>
    <n v="0"/>
    <n v="1"/>
  </r>
  <r>
    <n v="1"/>
    <n v="13"/>
    <s v="Metropolitana"/>
    <n v="136"/>
    <s v="Talagante"/>
    <n v="13601"/>
    <s v="Talagante"/>
    <x v="6"/>
    <x v="6"/>
    <x v="9"/>
    <x v="9"/>
    <x v="24"/>
    <x v="25"/>
    <n v="0"/>
    <n v="1"/>
  </r>
  <r>
    <n v="1"/>
    <n v="13"/>
    <s v="Metropolitana"/>
    <n v="136"/>
    <s v="Talagante"/>
    <n v="13601"/>
    <s v="Talagante"/>
    <x v="6"/>
    <x v="6"/>
    <x v="5"/>
    <x v="5"/>
    <x v="10"/>
    <x v="10"/>
    <n v="0"/>
    <n v="1"/>
  </r>
  <r>
    <n v="1"/>
    <n v="13"/>
    <s v="Metropolitana"/>
    <n v="136"/>
    <s v="Talagante"/>
    <n v="13603"/>
    <s v="Isla De Maipo"/>
    <x v="0"/>
    <x v="0"/>
    <x v="9"/>
    <x v="9"/>
    <x v="24"/>
    <x v="25"/>
    <n v="0"/>
    <n v="2"/>
  </r>
  <r>
    <n v="1"/>
    <n v="13"/>
    <s v="Metropolitana"/>
    <n v="136"/>
    <s v="Talagante"/>
    <n v="13604"/>
    <s v="Padre Hurtado"/>
    <x v="4"/>
    <x v="4"/>
    <x v="4"/>
    <x v="4"/>
    <x v="31"/>
    <x v="32"/>
    <n v="0"/>
    <n v="1"/>
  </r>
  <r>
    <n v="1"/>
    <n v="13"/>
    <s v="Metropolitana"/>
    <n v="136"/>
    <s v="Talagante"/>
    <n v="13605"/>
    <s v="Penaflor"/>
    <x v="1"/>
    <x v="1"/>
    <x v="6"/>
    <x v="6"/>
    <x v="13"/>
    <x v="13"/>
    <n v="0"/>
    <n v="1"/>
  </r>
  <r>
    <n v="1"/>
    <n v="13"/>
    <s v="Metropolitana"/>
    <n v="136"/>
    <s v="Talagante"/>
    <n v="13605"/>
    <s v="Penaflor"/>
    <x v="1"/>
    <x v="1"/>
    <x v="6"/>
    <x v="6"/>
    <x v="14"/>
    <x v="14"/>
    <n v="0"/>
    <n v="1"/>
  </r>
  <r>
    <n v="1"/>
    <n v="13"/>
    <s v="Metropolitana"/>
    <n v="136"/>
    <s v="Talagante"/>
    <n v="13605"/>
    <s v="Penaflor"/>
    <x v="1"/>
    <x v="1"/>
    <x v="7"/>
    <x v="7"/>
    <x v="21"/>
    <x v="21"/>
    <n v="0"/>
    <n v="1"/>
  </r>
  <r>
    <n v="1"/>
    <n v="13"/>
    <s v="Metropolitana"/>
    <n v="136"/>
    <s v="Talagante"/>
    <n v="13605"/>
    <s v="Penaflor"/>
    <x v="1"/>
    <x v="1"/>
    <x v="7"/>
    <x v="7"/>
    <x v="15"/>
    <x v="15"/>
    <n v="0"/>
    <n v="1"/>
  </r>
  <r>
    <n v="1"/>
    <n v="13"/>
    <s v="Metropolitana"/>
    <n v="136"/>
    <s v="Talagante"/>
    <n v="13605"/>
    <s v="Penaflor"/>
    <x v="1"/>
    <x v="1"/>
    <x v="7"/>
    <x v="7"/>
    <x v="16"/>
    <x v="16"/>
    <n v="0"/>
    <n v="1"/>
  </r>
  <r>
    <n v="1"/>
    <n v="13"/>
    <s v="Metropolitana"/>
    <n v="136"/>
    <s v="Talagante"/>
    <n v="13605"/>
    <s v="Penaflor"/>
    <x v="1"/>
    <x v="1"/>
    <x v="7"/>
    <x v="7"/>
    <x v="17"/>
    <x v="17"/>
    <n v="0"/>
    <n v="1"/>
  </r>
  <r>
    <n v="1"/>
    <n v="13"/>
    <s v="Metropolitana"/>
    <n v="136"/>
    <s v="Talagante"/>
    <n v="13605"/>
    <s v="Penaflor"/>
    <x v="1"/>
    <x v="1"/>
    <x v="8"/>
    <x v="8"/>
    <x v="19"/>
    <x v="19"/>
    <n v="0"/>
    <n v="1"/>
  </r>
  <r>
    <n v="1"/>
    <n v="13"/>
    <s v="Metropolitana"/>
    <n v="136"/>
    <s v="Talagante"/>
    <n v="13605"/>
    <s v="Penaflor"/>
    <x v="1"/>
    <x v="1"/>
    <x v="5"/>
    <x v="5"/>
    <x v="10"/>
    <x v="10"/>
    <n v="0"/>
    <n v="1"/>
  </r>
  <r>
    <n v="1"/>
    <n v="14"/>
    <s v="Los Ríos"/>
    <n v="141"/>
    <s v="Valdivia"/>
    <n v="14101"/>
    <s v="Valdivia"/>
    <x v="0"/>
    <x v="0"/>
    <x v="8"/>
    <x v="8"/>
    <x v="18"/>
    <x v="18"/>
    <n v="1"/>
    <n v="0"/>
  </r>
  <r>
    <n v="1"/>
    <n v="14"/>
    <s v="Los Ríos"/>
    <n v="141"/>
    <s v="Valdivia"/>
    <n v="14103"/>
    <s v="Lanco"/>
    <x v="5"/>
    <x v="5"/>
    <x v="6"/>
    <x v="6"/>
    <x v="75"/>
    <x v="78"/>
    <n v="1"/>
    <n v="0"/>
  </r>
  <r>
    <n v="1"/>
    <n v="14"/>
    <s v="Los Ríos"/>
    <n v="141"/>
    <s v="Valdivia"/>
    <n v="14103"/>
    <s v="Lanco"/>
    <x v="0"/>
    <x v="0"/>
    <x v="6"/>
    <x v="6"/>
    <x v="12"/>
    <x v="12"/>
    <n v="1"/>
    <n v="0"/>
  </r>
  <r>
    <n v="1"/>
    <n v="14"/>
    <s v="Los Ríos"/>
    <n v="141"/>
    <s v="Valdivia"/>
    <n v="14103"/>
    <s v="Lanco"/>
    <x v="0"/>
    <x v="0"/>
    <x v="6"/>
    <x v="6"/>
    <x v="75"/>
    <x v="78"/>
    <n v="1"/>
    <n v="0"/>
  </r>
  <r>
    <n v="1"/>
    <n v="14"/>
    <s v="Los Ríos"/>
    <n v="141"/>
    <s v="Valdivia"/>
    <n v="14103"/>
    <s v="Lanco"/>
    <x v="0"/>
    <x v="0"/>
    <x v="6"/>
    <x v="6"/>
    <x v="13"/>
    <x v="13"/>
    <n v="1"/>
    <n v="0"/>
  </r>
  <r>
    <n v="1"/>
    <n v="14"/>
    <s v="Los Ríos"/>
    <n v="141"/>
    <s v="Valdivia"/>
    <n v="14103"/>
    <s v="Lanco"/>
    <x v="0"/>
    <x v="0"/>
    <x v="6"/>
    <x v="6"/>
    <x v="14"/>
    <x v="14"/>
    <n v="1"/>
    <n v="0"/>
  </r>
  <r>
    <n v="1"/>
    <n v="14"/>
    <s v="Los Ríos"/>
    <n v="141"/>
    <s v="Valdivia"/>
    <n v="14103"/>
    <s v="Lanco"/>
    <x v="0"/>
    <x v="0"/>
    <x v="5"/>
    <x v="5"/>
    <x v="10"/>
    <x v="10"/>
    <n v="1"/>
    <n v="0"/>
  </r>
  <r>
    <n v="1"/>
    <n v="15"/>
    <s v="Arica y Parinacota"/>
    <n v="151"/>
    <s v="Arica"/>
    <n v="15101"/>
    <s v="Arica"/>
    <x v="2"/>
    <x v="2"/>
    <x v="2"/>
    <x v="2"/>
    <x v="5"/>
    <x v="5"/>
    <n v="2"/>
    <n v="0"/>
  </r>
  <r>
    <n v="1"/>
    <n v="15"/>
    <s v="Arica y Parinacota"/>
    <n v="151"/>
    <s v="Arica"/>
    <n v="15101"/>
    <s v="Arica"/>
    <x v="7"/>
    <x v="7"/>
    <x v="5"/>
    <x v="5"/>
    <x v="47"/>
    <x v="50"/>
    <n v="1"/>
    <n v="0"/>
  </r>
  <r>
    <n v="1"/>
    <n v="15"/>
    <s v="Arica y Parinacota"/>
    <n v="151"/>
    <s v="Arica"/>
    <n v="15101"/>
    <s v="Arica"/>
    <x v="8"/>
    <x v="8"/>
    <x v="2"/>
    <x v="2"/>
    <x v="5"/>
    <x v="5"/>
    <n v="1"/>
    <n v="0"/>
  </r>
  <r>
    <n v="1"/>
    <n v="16"/>
    <s v="Ñuble"/>
    <n v="161"/>
    <s v="Diguillin"/>
    <n v="16101"/>
    <s v="Chillan"/>
    <x v="6"/>
    <x v="6"/>
    <x v="5"/>
    <x v="5"/>
    <x v="76"/>
    <x v="79"/>
    <n v="0"/>
    <n v="1"/>
  </r>
  <r>
    <n v="1"/>
    <n v="16"/>
    <s v="Ñuble"/>
    <n v="161"/>
    <s v="Diguillin"/>
    <n v="16101"/>
    <s v="Chillan"/>
    <x v="6"/>
    <x v="6"/>
    <x v="6"/>
    <x v="6"/>
    <x v="12"/>
    <x v="12"/>
    <n v="0"/>
    <n v="1"/>
  </r>
  <r>
    <n v="1"/>
    <n v="16"/>
    <s v="Ñuble"/>
    <n v="161"/>
    <s v="Diguillin"/>
    <n v="16101"/>
    <s v="Chillan"/>
    <x v="6"/>
    <x v="6"/>
    <x v="6"/>
    <x v="6"/>
    <x v="13"/>
    <x v="13"/>
    <n v="1"/>
    <n v="1"/>
  </r>
  <r>
    <n v="1"/>
    <n v="16"/>
    <s v="Ñuble"/>
    <n v="161"/>
    <s v="Diguillin"/>
    <n v="16101"/>
    <s v="Chillan"/>
    <x v="6"/>
    <x v="6"/>
    <x v="6"/>
    <x v="6"/>
    <x v="43"/>
    <x v="44"/>
    <n v="1"/>
    <n v="1"/>
  </r>
  <r>
    <n v="1"/>
    <n v="16"/>
    <s v="Ñuble"/>
    <n v="161"/>
    <s v="Diguillin"/>
    <n v="16101"/>
    <s v="Chillan"/>
    <x v="6"/>
    <x v="6"/>
    <x v="6"/>
    <x v="6"/>
    <x v="14"/>
    <x v="49"/>
    <n v="1"/>
    <n v="1"/>
  </r>
  <r>
    <n v="1"/>
    <n v="16"/>
    <s v="Ñuble"/>
    <n v="161"/>
    <s v="Diguillin"/>
    <n v="16101"/>
    <s v="Chillan"/>
    <x v="6"/>
    <x v="6"/>
    <x v="6"/>
    <x v="6"/>
    <x v="14"/>
    <x v="14"/>
    <n v="0"/>
    <n v="1"/>
  </r>
  <r>
    <n v="1"/>
    <n v="16"/>
    <s v="Ñuble"/>
    <n v="161"/>
    <s v="Diguillin"/>
    <n v="16101"/>
    <s v="Chillan"/>
    <x v="6"/>
    <x v="6"/>
    <x v="9"/>
    <x v="9"/>
    <x v="24"/>
    <x v="25"/>
    <n v="1"/>
    <n v="1"/>
  </r>
  <r>
    <n v="1"/>
    <n v="16"/>
    <s v="Ñuble"/>
    <n v="161"/>
    <s v="Diguillin"/>
    <n v="16101"/>
    <s v="Chillan"/>
    <x v="6"/>
    <x v="6"/>
    <x v="5"/>
    <x v="5"/>
    <x v="53"/>
    <x v="56"/>
    <n v="1"/>
    <n v="1"/>
  </r>
  <r>
    <n v="1"/>
    <n v="16"/>
    <s v="Ñuble"/>
    <n v="161"/>
    <s v="Diguillin"/>
    <n v="16101"/>
    <s v="Chillan"/>
    <x v="6"/>
    <x v="6"/>
    <x v="5"/>
    <x v="5"/>
    <x v="10"/>
    <x v="10"/>
    <n v="1"/>
    <n v="1"/>
  </r>
  <r>
    <n v="1"/>
    <n v="16"/>
    <s v="Ñuble"/>
    <n v="161"/>
    <s v="Diguillin"/>
    <n v="16101"/>
    <s v="Chillan"/>
    <x v="6"/>
    <x v="6"/>
    <x v="5"/>
    <x v="5"/>
    <x v="39"/>
    <x v="80"/>
    <n v="1"/>
    <n v="0"/>
  </r>
  <r>
    <n v="1"/>
    <n v="16"/>
    <s v="Ñuble"/>
    <n v="161"/>
    <s v="Diguillin"/>
    <n v="16101"/>
    <s v="Chillan"/>
    <x v="6"/>
    <x v="6"/>
    <x v="5"/>
    <x v="5"/>
    <x v="39"/>
    <x v="81"/>
    <n v="1"/>
    <n v="0"/>
  </r>
  <r>
    <n v="1"/>
    <n v="16"/>
    <s v="Ñuble"/>
    <n v="161"/>
    <s v="Diguillin"/>
    <n v="16101"/>
    <s v="Chillan"/>
    <x v="7"/>
    <x v="7"/>
    <x v="7"/>
    <x v="7"/>
    <x v="16"/>
    <x v="16"/>
    <n v="1"/>
    <n v="0"/>
  </r>
  <r>
    <n v="1"/>
    <n v="16"/>
    <s v="Ñuble"/>
    <n v="161"/>
    <s v="Diguillin"/>
    <n v="16101"/>
    <s v="Chillan"/>
    <x v="7"/>
    <x v="7"/>
    <x v="8"/>
    <x v="8"/>
    <x v="19"/>
    <x v="19"/>
    <n v="1"/>
    <n v="0"/>
  </r>
  <r>
    <n v="1"/>
    <n v="16"/>
    <s v="Ñuble"/>
    <n v="161"/>
    <s v="Diguillin"/>
    <n v="16101"/>
    <s v="Chillan"/>
    <x v="5"/>
    <x v="5"/>
    <x v="8"/>
    <x v="8"/>
    <x v="30"/>
    <x v="31"/>
    <n v="1"/>
    <n v="0"/>
  </r>
  <r>
    <n v="1"/>
    <n v="16"/>
    <s v="Ñuble"/>
    <n v="161"/>
    <s v="Diguillin"/>
    <n v="16101"/>
    <s v="Chillan"/>
    <x v="1"/>
    <x v="1"/>
    <x v="6"/>
    <x v="6"/>
    <x v="12"/>
    <x v="12"/>
    <n v="1"/>
    <n v="0"/>
  </r>
  <r>
    <n v="1"/>
    <n v="16"/>
    <s v="Ñuble"/>
    <n v="161"/>
    <s v="Diguillin"/>
    <n v="16101"/>
    <s v="Chillan"/>
    <x v="1"/>
    <x v="1"/>
    <x v="6"/>
    <x v="6"/>
    <x v="13"/>
    <x v="13"/>
    <n v="1"/>
    <n v="0"/>
  </r>
  <r>
    <n v="1"/>
    <n v="16"/>
    <s v="Ñuble"/>
    <n v="161"/>
    <s v="Diguillin"/>
    <n v="16101"/>
    <s v="Chillan"/>
    <x v="1"/>
    <x v="1"/>
    <x v="6"/>
    <x v="6"/>
    <x v="14"/>
    <x v="49"/>
    <n v="1"/>
    <n v="0"/>
  </r>
  <r>
    <n v="1"/>
    <n v="16"/>
    <s v="Ñuble"/>
    <n v="161"/>
    <s v="Diguillin"/>
    <n v="16101"/>
    <s v="Chillan"/>
    <x v="1"/>
    <x v="1"/>
    <x v="0"/>
    <x v="0"/>
    <x v="3"/>
    <x v="3"/>
    <n v="1"/>
    <n v="0"/>
  </r>
  <r>
    <n v="1"/>
    <n v="16"/>
    <s v="Ñuble"/>
    <n v="161"/>
    <s v="Diguillin"/>
    <n v="16101"/>
    <s v="Chillan"/>
    <x v="1"/>
    <x v="1"/>
    <x v="7"/>
    <x v="7"/>
    <x v="15"/>
    <x v="15"/>
    <n v="1"/>
    <n v="0"/>
  </r>
  <r>
    <n v="1"/>
    <n v="16"/>
    <s v="Ñuble"/>
    <n v="161"/>
    <s v="Diguillin"/>
    <n v="16101"/>
    <s v="Chillan"/>
    <x v="8"/>
    <x v="8"/>
    <x v="2"/>
    <x v="2"/>
    <x v="5"/>
    <x v="5"/>
    <n v="1"/>
    <n v="0"/>
  </r>
  <r>
    <n v="1"/>
    <n v="16"/>
    <s v="Ñuble"/>
    <n v="161"/>
    <s v="Diguillin"/>
    <n v="16101"/>
    <s v="Chillan"/>
    <x v="8"/>
    <x v="8"/>
    <x v="5"/>
    <x v="5"/>
    <x v="47"/>
    <x v="50"/>
    <n v="1"/>
    <n v="0"/>
  </r>
  <r>
    <n v="1"/>
    <n v="16"/>
    <s v="Ñuble"/>
    <n v="161"/>
    <s v="Diguillin"/>
    <n v="16101"/>
    <s v="Chillan"/>
    <x v="8"/>
    <x v="8"/>
    <x v="5"/>
    <x v="5"/>
    <x v="77"/>
    <x v="82"/>
    <n v="1"/>
    <n v="0"/>
  </r>
  <r>
    <n v="1"/>
    <n v="16"/>
    <s v="Ñuble"/>
    <n v="161"/>
    <s v="Diguillin"/>
    <n v="16103"/>
    <s v="Chillan Viejo"/>
    <x v="5"/>
    <x v="5"/>
    <x v="8"/>
    <x v="8"/>
    <x v="30"/>
    <x v="31"/>
    <n v="1"/>
    <n v="0"/>
  </r>
  <r>
    <n v="1"/>
    <n v="16"/>
    <s v="Ñuble"/>
    <n v="161"/>
    <s v="Diguillin"/>
    <n v="16108"/>
    <s v="San Ignacio"/>
    <x v="6"/>
    <x v="6"/>
    <x v="6"/>
    <x v="6"/>
    <x v="12"/>
    <x v="12"/>
    <n v="1"/>
    <n v="0"/>
  </r>
  <r>
    <n v="1"/>
    <n v="16"/>
    <s v="Ñuble"/>
    <n v="161"/>
    <s v="Diguillin"/>
    <n v="16108"/>
    <s v="San Ignacio"/>
    <x v="6"/>
    <x v="6"/>
    <x v="6"/>
    <x v="6"/>
    <x v="14"/>
    <x v="14"/>
    <n v="1"/>
    <n v="0"/>
  </r>
  <r>
    <n v="1"/>
    <n v="16"/>
    <s v="Ñuble"/>
    <n v="161"/>
    <s v="Diguillin"/>
    <n v="16108"/>
    <s v="San Ignacio"/>
    <x v="6"/>
    <x v="6"/>
    <x v="5"/>
    <x v="5"/>
    <x v="10"/>
    <x v="10"/>
    <n v="1"/>
    <n v="0"/>
  </r>
  <r>
    <n v="1"/>
    <n v="16"/>
    <s v="Ñuble"/>
    <n v="163"/>
    <s v="Punilla"/>
    <n v="16301"/>
    <s v="San Carlos"/>
    <x v="6"/>
    <x v="6"/>
    <x v="6"/>
    <x v="6"/>
    <x v="12"/>
    <x v="12"/>
    <n v="5"/>
    <n v="0"/>
  </r>
  <r>
    <n v="1"/>
    <n v="16"/>
    <s v="Ñuble"/>
    <n v="163"/>
    <s v="Punilla"/>
    <n v="16301"/>
    <s v="San Carlos"/>
    <x v="6"/>
    <x v="6"/>
    <x v="6"/>
    <x v="6"/>
    <x v="13"/>
    <x v="13"/>
    <n v="6"/>
    <n v="0"/>
  </r>
  <r>
    <n v="1"/>
    <n v="16"/>
    <s v="Ñuble"/>
    <n v="163"/>
    <s v="Punilla"/>
    <n v="16301"/>
    <s v="San Carlos"/>
    <x v="6"/>
    <x v="6"/>
    <x v="6"/>
    <x v="6"/>
    <x v="14"/>
    <x v="49"/>
    <n v="5"/>
    <n v="0"/>
  </r>
  <r>
    <n v="1"/>
    <n v="16"/>
    <s v="Ñuble"/>
    <n v="163"/>
    <s v="Punilla"/>
    <n v="16301"/>
    <s v="San Carlos"/>
    <x v="6"/>
    <x v="6"/>
    <x v="6"/>
    <x v="6"/>
    <x v="14"/>
    <x v="14"/>
    <n v="2"/>
    <n v="0"/>
  </r>
  <r>
    <n v="1"/>
    <n v="16"/>
    <s v="Ñuble"/>
    <n v="163"/>
    <s v="Punilla"/>
    <n v="16301"/>
    <s v="San Carlos"/>
    <x v="6"/>
    <x v="6"/>
    <x v="7"/>
    <x v="7"/>
    <x v="40"/>
    <x v="41"/>
    <n v="1"/>
    <n v="0"/>
  </r>
  <r>
    <n v="1"/>
    <n v="16"/>
    <s v="Ñuble"/>
    <n v="163"/>
    <s v="Punilla"/>
    <n v="16301"/>
    <s v="San Carlos"/>
    <x v="6"/>
    <x v="6"/>
    <x v="7"/>
    <x v="7"/>
    <x v="16"/>
    <x v="16"/>
    <n v="1"/>
    <n v="0"/>
  </r>
  <r>
    <n v="1"/>
    <n v="16"/>
    <s v="Ñuble"/>
    <n v="163"/>
    <s v="Punilla"/>
    <n v="16301"/>
    <s v="San Carlos"/>
    <x v="6"/>
    <x v="6"/>
    <x v="5"/>
    <x v="5"/>
    <x v="64"/>
    <x v="67"/>
    <n v="1"/>
    <n v="0"/>
  </r>
  <r>
    <n v="1"/>
    <n v="16"/>
    <s v="Ñuble"/>
    <n v="163"/>
    <s v="Punilla"/>
    <n v="16301"/>
    <s v="San Carlos"/>
    <x v="6"/>
    <x v="6"/>
    <x v="5"/>
    <x v="5"/>
    <x v="53"/>
    <x v="56"/>
    <n v="2"/>
    <n v="0"/>
  </r>
  <r>
    <n v="1"/>
    <n v="16"/>
    <s v="Ñuble"/>
    <n v="163"/>
    <s v="Punilla"/>
    <n v="16301"/>
    <s v="San Carlos"/>
    <x v="6"/>
    <x v="6"/>
    <x v="5"/>
    <x v="5"/>
    <x v="78"/>
    <x v="83"/>
    <n v="2"/>
    <n v="0"/>
  </r>
  <r>
    <n v="1"/>
    <n v="16"/>
    <s v="Ñuble"/>
    <n v="163"/>
    <s v="Punilla"/>
    <n v="16301"/>
    <s v="San Carlos"/>
    <x v="6"/>
    <x v="6"/>
    <x v="5"/>
    <x v="5"/>
    <x v="10"/>
    <x v="10"/>
    <n v="3"/>
    <n v="0"/>
  </r>
  <r>
    <n v="1"/>
    <n v="16"/>
    <s v="Ñuble"/>
    <n v="163"/>
    <s v="Punilla"/>
    <n v="16301"/>
    <s v="San Carlos"/>
    <x v="6"/>
    <x v="6"/>
    <x v="5"/>
    <x v="5"/>
    <x v="79"/>
    <x v="84"/>
    <n v="1"/>
    <n v="0"/>
  </r>
  <r>
    <n v="1"/>
    <n v="16"/>
    <s v="Ñuble"/>
    <n v="163"/>
    <s v="Punilla"/>
    <n v="16301"/>
    <s v="San Carlos"/>
    <x v="6"/>
    <x v="6"/>
    <x v="12"/>
    <x v="12"/>
    <x v="46"/>
    <x v="47"/>
    <n v="1"/>
    <n v="0"/>
  </r>
  <r>
    <n v="1"/>
    <n v="16"/>
    <s v="Ñuble"/>
    <n v="163"/>
    <s v="Punilla"/>
    <n v="16301"/>
    <s v="San Carlos"/>
    <x v="5"/>
    <x v="5"/>
    <x v="6"/>
    <x v="6"/>
    <x v="12"/>
    <x v="12"/>
    <n v="1"/>
    <n v="0"/>
  </r>
  <r>
    <n v="1"/>
    <n v="16"/>
    <s v="Ñuble"/>
    <n v="163"/>
    <s v="Punilla"/>
    <n v="16301"/>
    <s v="San Carlos"/>
    <x v="8"/>
    <x v="8"/>
    <x v="5"/>
    <x v="5"/>
    <x v="58"/>
    <x v="61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153F-1401-420F-AEDF-71F4EDB6191B}" name="TablaDinámica2" cacheId="1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88" firstHeaderRow="1" firstDataRow="1" firstDataCol="2"/>
  <pivotFields count="1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9">
        <item x="2"/>
        <item x="6"/>
        <item x="7"/>
        <item x="4"/>
        <item x="5"/>
        <item x="0"/>
        <item x="1"/>
        <item x="8"/>
        <item x="3"/>
      </items>
    </pivotField>
    <pivotField compact="0" outline="0" showAll="0" defaultSubtotal="0">
      <items count="10">
        <item x="2"/>
        <item x="6"/>
        <item x="7"/>
        <item x="5"/>
        <item x="0"/>
        <item x="9"/>
        <item x="8"/>
        <item x="1"/>
        <item x="4"/>
        <item x="3"/>
      </items>
    </pivotField>
    <pivotField compact="0" outline="0" showAll="0" defaultSubtotal="0">
      <items count="14">
        <item x="13"/>
        <item x="6"/>
        <item x="0"/>
        <item x="7"/>
        <item x="8"/>
        <item x="4"/>
        <item x="2"/>
        <item x="3"/>
        <item x="1"/>
        <item x="9"/>
        <item x="11"/>
        <item x="5"/>
        <item x="10"/>
        <item x="12"/>
      </items>
    </pivotField>
    <pivotField compact="0" outline="0" showAll="0" defaultSubtotal="0">
      <items count="14">
        <item x="13"/>
        <item x="6"/>
        <item x="0"/>
        <item x="7"/>
        <item x="8"/>
        <item x="2"/>
        <item x="4"/>
        <item x="5"/>
        <item x="10"/>
        <item x="11"/>
        <item x="3"/>
        <item x="1"/>
        <item x="12"/>
        <item x="9"/>
      </items>
    </pivotField>
    <pivotField axis="axisRow" compact="0" outline="0" showAll="0" defaultSubtotal="0">
      <items count="80">
        <item x="56"/>
        <item x="12"/>
        <item x="75"/>
        <item x="13"/>
        <item x="52"/>
        <item x="43"/>
        <item x="14"/>
        <item x="44"/>
        <item x="66"/>
        <item x="0"/>
        <item x="6"/>
        <item x="3"/>
        <item x="40"/>
        <item x="21"/>
        <item x="15"/>
        <item x="16"/>
        <item x="17"/>
        <item x="67"/>
        <item x="36"/>
        <item x="18"/>
        <item x="19"/>
        <item x="22"/>
        <item x="30"/>
        <item x="31"/>
        <item x="32"/>
        <item x="73"/>
        <item x="9"/>
        <item x="5"/>
        <item x="35"/>
        <item x="7"/>
        <item x="74"/>
        <item x="61"/>
        <item x="37"/>
        <item x="57"/>
        <item x="38"/>
        <item x="1"/>
        <item x="2"/>
        <item x="4"/>
        <item x="8"/>
        <item x="20"/>
        <item x="23"/>
        <item x="33"/>
        <item x="24"/>
        <item x="34"/>
        <item x="47"/>
        <item x="77"/>
        <item x="64"/>
        <item x="50"/>
        <item x="48"/>
        <item x="41"/>
        <item x="68"/>
        <item x="62"/>
        <item x="45"/>
        <item x="53"/>
        <item x="51"/>
        <item x="25"/>
        <item x="59"/>
        <item x="78"/>
        <item x="69"/>
        <item x="58"/>
        <item x="10"/>
        <item x="39"/>
        <item x="79"/>
        <item x="54"/>
        <item x="65"/>
        <item x="72"/>
        <item x="71"/>
        <item x="49"/>
        <item x="42"/>
        <item x="76"/>
        <item x="70"/>
        <item x="11"/>
        <item x="29"/>
        <item x="26"/>
        <item x="27"/>
        <item x="28"/>
        <item x="60"/>
        <item x="63"/>
        <item x="55"/>
        <item x="46"/>
      </items>
    </pivotField>
    <pivotField axis="axisRow" compact="0" outline="0" showAll="0" defaultSubtotal="0">
      <items count="85">
        <item x="69"/>
        <item x="70"/>
        <item x="62"/>
        <item x="82"/>
        <item x="68"/>
        <item x="42"/>
        <item x="11"/>
        <item x="32"/>
        <item x="46"/>
        <item x="12"/>
        <item x="83"/>
        <item x="33"/>
        <item x="73"/>
        <item x="58"/>
        <item x="72"/>
        <item x="66"/>
        <item x="76"/>
        <item x="67"/>
        <item x="41"/>
        <item x="43"/>
        <item x="27"/>
        <item x="7"/>
        <item x="61"/>
        <item x="48"/>
        <item x="21"/>
        <item x="34"/>
        <item x="78"/>
        <item x="15"/>
        <item x="16"/>
        <item x="22"/>
        <item x="56"/>
        <item x="51"/>
        <item x="13"/>
        <item x="10"/>
        <item x="37"/>
        <item x="77"/>
        <item x="1"/>
        <item x="17"/>
        <item x="74"/>
        <item x="55"/>
        <item x="79"/>
        <item x="59"/>
        <item x="64"/>
        <item x="54"/>
        <item x="44"/>
        <item x="0"/>
        <item x="6"/>
        <item x="28"/>
        <item x="38"/>
        <item x="2"/>
        <item x="35"/>
        <item x="18"/>
        <item x="60"/>
        <item x="4"/>
        <item x="40"/>
        <item x="80"/>
        <item x="81"/>
        <item x="19"/>
        <item x="49"/>
        <item x="14"/>
        <item x="45"/>
        <item x="3"/>
        <item x="9"/>
        <item x="5"/>
        <item x="36"/>
        <item x="8"/>
        <item x="63"/>
        <item x="29"/>
        <item x="65"/>
        <item x="23"/>
        <item x="75"/>
        <item x="52"/>
        <item x="50"/>
        <item x="20"/>
        <item x="24"/>
        <item x="84"/>
        <item x="53"/>
        <item x="31"/>
        <item x="30"/>
        <item x="26"/>
        <item x="39"/>
        <item x="25"/>
        <item x="47"/>
        <item x="71"/>
        <item x="57"/>
      </items>
    </pivotField>
    <pivotField compact="0" outline="0" showAll="0" defaultSubtotal="0"/>
    <pivotField compact="0" outline="0" showAll="0" defaultSubtotal="0"/>
  </pivotFields>
  <rowFields count="2">
    <field x="11"/>
    <field x="12"/>
  </rowFields>
  <rowItems count="85">
    <i>
      <x/>
      <x v="41"/>
    </i>
    <i>
      <x v="1"/>
      <x v="9"/>
    </i>
    <i>
      <x v="2"/>
      <x v="26"/>
    </i>
    <i>
      <x v="3"/>
      <x v="32"/>
    </i>
    <i>
      <x v="4"/>
      <x v="39"/>
    </i>
    <i>
      <x v="5"/>
      <x v="44"/>
    </i>
    <i>
      <x v="6"/>
      <x v="58"/>
    </i>
    <i r="1">
      <x v="59"/>
    </i>
    <i>
      <x v="7"/>
      <x v="60"/>
    </i>
    <i>
      <x v="8"/>
      <x/>
    </i>
    <i>
      <x v="9"/>
      <x v="45"/>
    </i>
    <i>
      <x v="10"/>
      <x v="46"/>
    </i>
    <i>
      <x v="11"/>
      <x v="61"/>
    </i>
    <i>
      <x v="12"/>
      <x v="18"/>
    </i>
    <i>
      <x v="13"/>
      <x v="23"/>
    </i>
    <i r="1">
      <x v="24"/>
    </i>
    <i>
      <x v="14"/>
      <x v="27"/>
    </i>
    <i>
      <x v="15"/>
      <x v="28"/>
    </i>
    <i r="1">
      <x v="29"/>
    </i>
    <i>
      <x v="16"/>
      <x v="37"/>
    </i>
    <i>
      <x v="17"/>
      <x v="1"/>
    </i>
    <i>
      <x v="18"/>
      <x v="34"/>
    </i>
    <i>
      <x v="19"/>
      <x v="51"/>
    </i>
    <i>
      <x v="20"/>
      <x v="57"/>
    </i>
    <i>
      <x v="21"/>
      <x v="69"/>
    </i>
    <i>
      <x v="22"/>
      <x v="77"/>
    </i>
    <i>
      <x v="23"/>
      <x v="7"/>
    </i>
    <i>
      <x v="24"/>
      <x v="11"/>
    </i>
    <i>
      <x v="25"/>
      <x v="16"/>
    </i>
    <i>
      <x v="26"/>
      <x v="62"/>
    </i>
    <i>
      <x v="27"/>
      <x v="63"/>
    </i>
    <i>
      <x v="28"/>
      <x v="64"/>
    </i>
    <i>
      <x v="29"/>
      <x v="21"/>
    </i>
    <i>
      <x v="30"/>
      <x v="35"/>
    </i>
    <i>
      <x v="31"/>
      <x v="42"/>
    </i>
    <i>
      <x v="32"/>
      <x v="48"/>
    </i>
    <i>
      <x v="33"/>
      <x v="52"/>
    </i>
    <i>
      <x v="34"/>
      <x v="80"/>
    </i>
    <i>
      <x v="35"/>
      <x v="36"/>
    </i>
    <i>
      <x v="36"/>
      <x v="49"/>
    </i>
    <i>
      <x v="37"/>
      <x v="53"/>
    </i>
    <i>
      <x v="38"/>
      <x v="65"/>
    </i>
    <i>
      <x v="39"/>
      <x v="73"/>
    </i>
    <i>
      <x v="40"/>
      <x v="74"/>
    </i>
    <i>
      <x v="41"/>
      <x v="25"/>
    </i>
    <i>
      <x v="42"/>
      <x v="81"/>
    </i>
    <i>
      <x v="43"/>
      <x v="50"/>
    </i>
    <i>
      <x v="44"/>
      <x v="72"/>
    </i>
    <i>
      <x v="45"/>
      <x v="3"/>
    </i>
    <i>
      <x v="46"/>
      <x v="17"/>
    </i>
    <i>
      <x v="47"/>
      <x v="76"/>
    </i>
    <i>
      <x v="48"/>
      <x v="31"/>
    </i>
    <i>
      <x v="49"/>
      <x v="5"/>
    </i>
    <i>
      <x v="50"/>
      <x v="83"/>
    </i>
    <i>
      <x v="51"/>
      <x v="68"/>
    </i>
    <i>
      <x v="52"/>
      <x v="8"/>
    </i>
    <i>
      <x v="53"/>
      <x v="30"/>
    </i>
    <i>
      <x v="54"/>
      <x v="43"/>
    </i>
    <i>
      <x v="55"/>
      <x v="79"/>
    </i>
    <i>
      <x v="56"/>
      <x v="2"/>
    </i>
    <i>
      <x v="57"/>
      <x v="10"/>
    </i>
    <i>
      <x v="58"/>
      <x v="14"/>
    </i>
    <i>
      <x v="59"/>
      <x v="22"/>
    </i>
    <i>
      <x v="60"/>
      <x v="33"/>
    </i>
    <i>
      <x v="61"/>
      <x v="54"/>
    </i>
    <i r="1">
      <x v="55"/>
    </i>
    <i r="1">
      <x v="56"/>
    </i>
    <i>
      <x v="62"/>
      <x v="75"/>
    </i>
    <i>
      <x v="63"/>
      <x v="84"/>
    </i>
    <i>
      <x v="64"/>
      <x v="4"/>
    </i>
    <i>
      <x v="65"/>
      <x v="70"/>
    </i>
    <i>
      <x v="66"/>
      <x v="38"/>
    </i>
    <i>
      <x v="67"/>
      <x v="71"/>
    </i>
    <i>
      <x v="68"/>
      <x v="19"/>
    </i>
    <i>
      <x v="69"/>
      <x v="40"/>
    </i>
    <i>
      <x v="70"/>
      <x v="12"/>
    </i>
    <i>
      <x v="71"/>
      <x v="6"/>
    </i>
    <i>
      <x v="72"/>
      <x v="78"/>
    </i>
    <i>
      <x v="73"/>
      <x v="20"/>
    </i>
    <i>
      <x v="74"/>
      <x v="47"/>
    </i>
    <i>
      <x v="75"/>
      <x v="67"/>
    </i>
    <i>
      <x v="76"/>
      <x v="66"/>
    </i>
    <i>
      <x v="77"/>
      <x v="15"/>
    </i>
    <i>
      <x v="78"/>
      <x v="13"/>
    </i>
    <i>
      <x v="79"/>
      <x v="8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1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startItem="4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7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6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5" totalsRowShown="0" headerRowDxfId="45">
  <autoFilter ref="A2:B15" xr:uid="{E8C358C9-C232-4995-89C4-258171B3A892}"/>
  <tableColumns count="2">
    <tableColumn id="1" xr3:uid="{54A7C740-26CB-4CAE-B67C-179775545237}" name="Código_Región" dataDxfId="44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34" totalsRowShown="0" headerRowDxfId="43">
  <autoFilter ref="F2:H34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Cod_provincia" dataDxfId="42"/>
    <tableColumn id="2" xr3:uid="{C40E387A-8B77-4269-94EE-F703E8B493C0}" name="Provincia"/>
    <tableColumn id="3" xr3:uid="{90E110C6-DFB9-4C0F-A46F-8565CCC6B150}" name="Aux 2" dataDxfId="41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12" totalsRowShown="0" headerRowDxfId="40">
  <autoFilter ref="O2:P1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Procesamiento" dataDxfId="39"/>
    <tableColumn id="2" xr3:uid="{AC3DA4CD-BBAB-4CCC-A800-7FD47317FDDE}" name="Procesamiento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9" totalsRowShown="0" headerRowDxfId="38" dataDxfId="37">
  <autoFilter ref="K2:L79" xr:uid="{F5CED616-D9F7-4027-AA19-7A417C53CD43}"/>
  <tableColumns count="2">
    <tableColumn id="1" xr3:uid="{747200A5-DC8D-4EF7-9975-2C81E66D0849}" name="Cod_Comuna" dataDxfId="36"/>
    <tableColumn id="2" xr3:uid="{F0B6584A-C460-42FF-8023-559B44756133}" name="Comuna" dataDxfId="35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4D35966-89BD-463C-BF32-AD0345C6ED79}" name="Tabla8" displayName="Tabla8" ref="A1:O492" totalsRowShown="0">
  <autoFilter ref="A1:O492" xr:uid="{AA10A7D8-A6DC-40F3-8B0A-96BDD2402DEF}">
    <filterColumn colId="7">
      <filters>
        <filter val="Pulpa"/>
      </filters>
    </filterColumn>
  </autoFilter>
  <tableColumns count="15">
    <tableColumn id="1" xr3:uid="{29EDF848-82F5-46DE-A51E-B4430C62B240}" name="Id_auxiliar"/>
    <tableColumn id="2" xr3:uid="{3D1B37E0-52D3-4E78-A835-57C6ED5B34B8}" name="Código_Región"/>
    <tableColumn id="3" xr3:uid="{120A4C3D-80EA-4093-94CB-CE109F625BCC}" name="Región"/>
    <tableColumn id="4" xr3:uid="{273DABAE-4E7E-4499-B389-3D58EE11A16D}" name="Cod_provincia"/>
    <tableColumn id="5" xr3:uid="{B05F8DB5-C1B7-4870-8423-E73942E59B70}" name="Provincia"/>
    <tableColumn id="6" xr3:uid="{165725ED-81CD-455E-97EA-23D06DBFEEA3}" name="Cod_Comuna"/>
    <tableColumn id="7" xr3:uid="{AA42A8FD-2D71-4E0E-9BF0-65AEEAD7B97C}" name="Comuna"/>
    <tableColumn id="8" xr3:uid="{A1191DC7-3141-4347-877F-53770E66947E}" name="Procesamiento"/>
    <tableColumn id="9" xr3:uid="{2427A430-6EAE-48DE-A2CE-EC33912F38F8}" name="Id_Procesamiento"/>
    <tableColumn id="10" xr3:uid="{0EC8B07D-EFFD-4500-8531-00170F2ED135}" name="Id_Producto"/>
    <tableColumn id="11" xr3:uid="{0DD93D68-ABB0-47BA-A1B6-7D06F3824B2A}" name="Producto"/>
    <tableColumn id="12" xr3:uid="{9BDCCD5D-E974-471A-A304-510C86595DD9}" name="Id_Categoría"/>
    <tableColumn id="13" xr3:uid="{334ADA34-E5C5-4CE9-8431-8EDB5645628C}" name="Categoría"/>
    <tableColumn id="14" xr3:uid="{9FB5AF9B-E2D6-4F61-AE17-083F7CFEAFB2}" name="2018/2019"/>
    <tableColumn id="15" xr3:uid="{5D14DAD7-BCC5-400B-B793-A4DD6993AECB}" name="2017/201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0" tableType="queryTable" totalsRowShown="0">
  <autoFilter ref="A11:H177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9" tableType="queryTable" totalsRowShown="0">
  <autoFilter ref="A10:F79" xr:uid="{05AF7D00-C18A-4DD1-95EC-F3414A6E39F8}">
    <filterColumn colId="2">
      <filters>
        <filter val="empresas"/>
      </filters>
    </filterColumn>
  </autoFilter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zoomScaleNormal="100" workbookViewId="0">
      <selection activeCell="B6" sqref="B6"/>
    </sheetView>
  </sheetViews>
  <sheetFormatPr baseColWidth="10" defaultRowHeight="15" x14ac:dyDescent="0.25"/>
  <cols>
    <col min="1" max="1" width="47.5703125" style="34" customWidth="1"/>
    <col min="2" max="2" width="14.42578125" style="34" customWidth="1"/>
    <col min="3" max="3" width="4.28515625" style="34" customWidth="1"/>
    <col min="4" max="4" width="20.7109375" style="34" bestFit="1" customWidth="1"/>
    <col min="5" max="5" width="20.5703125" style="34" bestFit="1" customWidth="1"/>
    <col min="6" max="6" width="26.7109375" style="34" bestFit="1" customWidth="1"/>
    <col min="7" max="7" width="56.85546875" style="34" bestFit="1" customWidth="1"/>
    <col min="8" max="8" width="21" style="34" customWidth="1"/>
    <col min="9" max="9" width="17.140625" style="34" customWidth="1"/>
    <col min="10" max="10" width="34.28515625" bestFit="1" customWidth="1"/>
    <col min="11" max="11" width="52" bestFit="1" customWidth="1"/>
    <col min="12" max="12" width="55.28515625" bestFit="1" customWidth="1"/>
    <col min="13" max="13" width="74.28515625" style="34" customWidth="1"/>
    <col min="14" max="14" width="12.28515625" style="34" customWidth="1"/>
    <col min="15" max="15" width="10" style="34" customWidth="1"/>
    <col min="16" max="16" width="12.42578125" style="34" customWidth="1"/>
    <col min="17" max="17" width="14.140625" style="34" customWidth="1"/>
    <col min="18" max="18" width="11.28515625" style="34" bestFit="1" customWidth="1"/>
    <col min="19" max="19" width="22.5703125" style="34" customWidth="1"/>
    <col min="20" max="20" width="71" style="34" customWidth="1"/>
    <col min="21" max="21" width="16.5703125" style="34" customWidth="1"/>
    <col min="22" max="22" width="15.28515625" style="34" customWidth="1"/>
    <col min="23" max="23" width="19.42578125" style="34" customWidth="1"/>
    <col min="24" max="24" width="7.42578125" style="34" bestFit="1" customWidth="1"/>
    <col min="25" max="25" width="11.42578125" style="34"/>
    <col min="26" max="26" width="96.140625" style="34" customWidth="1"/>
    <col min="27" max="27" width="11.42578125" style="34"/>
    <col min="28" max="28" width="6.28515625" style="34" bestFit="1" customWidth="1"/>
    <col min="29" max="29" width="9.85546875" style="34" bestFit="1" customWidth="1"/>
    <col min="30" max="31" width="6.7109375" style="34" bestFit="1" customWidth="1"/>
    <col min="32" max="32" width="9.5703125" style="34" bestFit="1" customWidth="1"/>
    <col min="33" max="33" width="11.42578125" style="34" customWidth="1"/>
    <col min="34" max="36" width="12.5703125" style="34" customWidth="1"/>
    <col min="37" max="37" width="11.140625" style="34" customWidth="1"/>
    <col min="38" max="38" width="25.140625" style="34" customWidth="1"/>
    <col min="39" max="16384" width="11.42578125" style="34"/>
  </cols>
  <sheetData>
    <row r="1" spans="1:43" x14ac:dyDescent="0.25">
      <c r="J1" s="24"/>
      <c r="K1" s="24"/>
      <c r="L1" s="24"/>
      <c r="Q1" s="34">
        <v>100100000</v>
      </c>
    </row>
    <row r="2" spans="1:43" x14ac:dyDescent="0.25">
      <c r="J2" s="24"/>
      <c r="K2" s="24"/>
      <c r="L2" s="24"/>
      <c r="Q2" s="16">
        <v>17</v>
      </c>
      <c r="R2" s="16">
        <v>24</v>
      </c>
      <c r="S2" s="16">
        <v>2</v>
      </c>
      <c r="T2" s="16">
        <v>3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>
        <v>11</v>
      </c>
      <c r="AB2" s="16">
        <v>12</v>
      </c>
      <c r="AC2" s="16">
        <v>13</v>
      </c>
      <c r="AD2" s="16">
        <v>14</v>
      </c>
      <c r="AE2" s="16">
        <v>15</v>
      </c>
      <c r="AF2" s="16">
        <v>16</v>
      </c>
      <c r="AG2" s="16">
        <v>18</v>
      </c>
      <c r="AH2" s="16">
        <v>19</v>
      </c>
      <c r="AI2" s="16">
        <v>20</v>
      </c>
      <c r="AJ2" s="16">
        <v>21</v>
      </c>
      <c r="AK2" s="16">
        <v>22</v>
      </c>
      <c r="AL2" s="16">
        <v>23</v>
      </c>
      <c r="AM2" s="16">
        <v>25</v>
      </c>
      <c r="AN2" s="16">
        <v>26</v>
      </c>
      <c r="AO2" s="16">
        <v>27</v>
      </c>
      <c r="AP2" s="16">
        <v>28</v>
      </c>
      <c r="AQ2" s="16">
        <v>29</v>
      </c>
    </row>
    <row r="3" spans="1:43" x14ac:dyDescent="0.25">
      <c r="A3" s="34" t="s">
        <v>27805</v>
      </c>
      <c r="B3" s="34" t="s">
        <v>27808</v>
      </c>
      <c r="C3" s="34" t="s">
        <v>27804</v>
      </c>
      <c r="D3" s="34" t="s">
        <v>29</v>
      </c>
      <c r="E3" s="24" t="s">
        <v>25639</v>
      </c>
      <c r="F3" s="24" t="s">
        <v>25637</v>
      </c>
      <c r="G3" s="24" t="s">
        <v>25638</v>
      </c>
      <c r="H3" s="24" t="s">
        <v>26042</v>
      </c>
      <c r="I3" s="24" t="s">
        <v>26043</v>
      </c>
      <c r="J3" s="35" t="s">
        <v>25640</v>
      </c>
      <c r="K3" s="35" t="s">
        <v>27816</v>
      </c>
      <c r="L3" s="35" t="s">
        <v>27817</v>
      </c>
      <c r="M3" s="36" t="s">
        <v>25401</v>
      </c>
      <c r="N3" s="37" t="s">
        <v>25388</v>
      </c>
      <c r="O3" s="37" t="s">
        <v>25389</v>
      </c>
      <c r="P3" s="37" t="s">
        <v>25387</v>
      </c>
      <c r="Q3" s="37" t="s">
        <v>25414</v>
      </c>
      <c r="R3" s="36" t="s">
        <v>25431</v>
      </c>
      <c r="S3" s="36" t="s">
        <v>25399</v>
      </c>
      <c r="T3" s="36" t="s">
        <v>25400</v>
      </c>
      <c r="U3" s="36" t="s">
        <v>25402</v>
      </c>
      <c r="V3" s="36" t="s">
        <v>25403</v>
      </c>
      <c r="W3" s="36" t="s">
        <v>25404</v>
      </c>
      <c r="X3" s="36" t="s">
        <v>25405</v>
      </c>
      <c r="Y3" s="36" t="s">
        <v>25406</v>
      </c>
      <c r="Z3" s="36" t="s">
        <v>25407</v>
      </c>
      <c r="AA3" s="36" t="s">
        <v>25408</v>
      </c>
      <c r="AB3" s="36" t="s">
        <v>25409</v>
      </c>
      <c r="AC3" s="36" t="s">
        <v>25410</v>
      </c>
      <c r="AD3" s="36" t="s">
        <v>25411</v>
      </c>
      <c r="AE3" s="36" t="s">
        <v>25412</v>
      </c>
      <c r="AF3" s="36" t="s">
        <v>25413</v>
      </c>
      <c r="AG3" s="37" t="s">
        <v>25415</v>
      </c>
      <c r="AH3" s="38" t="s">
        <v>25416</v>
      </c>
      <c r="AI3" s="37" t="s">
        <v>25417</v>
      </c>
      <c r="AJ3" s="37" t="s">
        <v>25418</v>
      </c>
      <c r="AK3" s="37" t="s">
        <v>25419</v>
      </c>
      <c r="AL3" s="36" t="s">
        <v>25420</v>
      </c>
      <c r="AM3" s="36" t="s">
        <v>25421</v>
      </c>
      <c r="AN3" s="36" t="s">
        <v>25422</v>
      </c>
      <c r="AO3" s="36" t="s">
        <v>25423</v>
      </c>
      <c r="AP3" s="37" t="s">
        <v>25424</v>
      </c>
      <c r="AQ3" s="37" t="s">
        <v>25425</v>
      </c>
    </row>
    <row r="4" spans="1:43" x14ac:dyDescent="0.25">
      <c r="A4" s="34" t="str">
        <f>+D4&amp;"-"&amp;E4&amp;"-"&amp;G4&amp;" ||"&amp;F4</f>
        <v>Gráfico 1-Región-Provincia ||Número de empresas</v>
      </c>
      <c r="B4" s="34" t="e">
        <f ca="1">"link"&amp;Estructura!B1</f>
        <v>#NAME?</v>
      </c>
      <c r="C4">
        <v>13</v>
      </c>
      <c r="D4" s="20" t="s">
        <v>25390</v>
      </c>
      <c r="E4" s="43" t="s">
        <v>756</v>
      </c>
      <c r="F4" s="43" t="s">
        <v>27891</v>
      </c>
      <c r="G4" s="43" t="s">
        <v>805</v>
      </c>
      <c r="H4"/>
      <c r="J4" t="s">
        <v>797</v>
      </c>
      <c r="K4" s="24"/>
      <c r="L4" s="24"/>
      <c r="M4" s="18" t="str">
        <f t="shared" ref="M4:M29" si="0">+F4&amp;" agrícolas de "&amp;J4&amp;" por "&amp;G4&amp;", entre los años 2018-2019"</f>
        <v>Número de empresas agrícolas de Tarapacá por Provincia, entre los años 2018-2019</v>
      </c>
      <c r="N4" s="19" t="str">
        <f t="shared" ref="N4" si="1">IF(E4="Región",J4,IF(E4="Comuna",J4,"Chile"))</f>
        <v>Tarapacá</v>
      </c>
      <c r="O4" s="19" t="s">
        <v>27919</v>
      </c>
      <c r="P4" s="19" t="s">
        <v>9340</v>
      </c>
      <c r="Q4" s="39">
        <f>+IF($E4="PRODUCTO",VLOOKUP(J4,Categorias[[Producto]:[Columna1]],9,0)&amp;"000",IF($E4="CATEGORÍA",VLOOKUP(J4,Categorias[[Categoría]:[Columna2]],7,0),$Q$1))</f>
        <v>100100000</v>
      </c>
      <c r="R4" s="19" t="s">
        <v>25622</v>
      </c>
      <c r="S4" s="18"/>
      <c r="T4" s="18" t="str">
        <f>M4</f>
        <v>Número de empresas agrícolas de Tarapacá por Provincia, entre los años 2018-2019</v>
      </c>
      <c r="U4" s="18" t="str">
        <f t="shared" ref="U4" si="2">+E4&amp;": "&amp;J4</f>
        <v>Región: Tarapacá</v>
      </c>
      <c r="V4" t="s">
        <v>27920</v>
      </c>
      <c r="W4" s="34" t="e">
        <f t="shared" ref="W4" ca="1" si="3">HYPERLINK(B4,B4)</f>
        <v>#NAME?</v>
      </c>
      <c r="X4" s="20" t="s">
        <v>154</v>
      </c>
      <c r="Y4" s="20" t="str">
        <f>+IF($E4="Región","Regional",IF($E4="Comuna","Comunal","Nacional"))</f>
        <v>Regional</v>
      </c>
      <c r="Z4" t="str">
        <f>"Gráfico que muestra el "&amp;T4&amp;" en "&amp;R4&amp;" según datos recopilados del directorio de agroindustrías hortofrutícolas efectuados por la ODEPA."</f>
        <v>Gráfico que muestra el Número de empresas agrícolas de Tarapacá por Provincia, entre los años 2018-2019 en empresas según datos recopilados del directorio de agroindustrías hortofrutícolas efectuados por la ODEPA.</v>
      </c>
      <c r="AA4" s="23">
        <v>44321</v>
      </c>
      <c r="AB4" s="21" t="s">
        <v>25426</v>
      </c>
      <c r="AC4" s="21" t="s">
        <v>25439</v>
      </c>
      <c r="AD4" s="21" t="s">
        <v>25</v>
      </c>
      <c r="AE4" s="21" t="s">
        <v>25</v>
      </c>
      <c r="AF4" s="21" t="s">
        <v>25</v>
      </c>
      <c r="AG4" s="22">
        <f>+VLOOKUP($P4,Parametros[[nombre]:[Columna1]],5,0)</f>
        <v>8</v>
      </c>
      <c r="AH4" s="22">
        <v>1</v>
      </c>
      <c r="AI4" s="22">
        <f>+VLOOKUP($N4,Territorio[[nombre]:[Columna1]],7,0)</f>
        <v>252</v>
      </c>
      <c r="AJ4" s="22" t="e">
        <f>+VLOOKUP(O4,Temporalidad[[nombre]:[Columna1]],7,0)</f>
        <v>#N/A</v>
      </c>
      <c r="AK4" s="22">
        <f>+VLOOKUP(LEFT($D4,3),Tipo_Gráfico[[id3]:[Tipo Gráfico]],2,0)</f>
        <v>1</v>
      </c>
      <c r="AL4" s="40" t="s">
        <v>27813</v>
      </c>
      <c r="AM4" s="21" t="s">
        <v>25</v>
      </c>
      <c r="AN4" s="21" t="s">
        <v>25</v>
      </c>
      <c r="AO4" s="21" t="s">
        <v>25</v>
      </c>
      <c r="AP4" s="34">
        <f>VLOOKUP($AC4,Responsables[],3,0)</f>
        <v>3</v>
      </c>
      <c r="AQ4" s="41">
        <f>VLOOKUP($R4,unidad_medida[[#All],[nombre]:[Columna1]],5,0)</f>
        <v>63</v>
      </c>
    </row>
    <row r="5" spans="1:43" x14ac:dyDescent="0.25">
      <c r="A5" s="34" t="str">
        <f t="shared" ref="A5:A16" si="4">+D5&amp;"-"&amp;E5&amp;"-"&amp;G5&amp;" ||"&amp;F5</f>
        <v>Gráfico 2-Región-Comuna ||Número de empresas</v>
      </c>
      <c r="B5" s="34" t="e">
        <f ca="1">"link"&amp;Estructura!B1</f>
        <v>#NAME?</v>
      </c>
      <c r="C5">
        <v>13</v>
      </c>
      <c r="D5" s="20" t="s">
        <v>25391</v>
      </c>
      <c r="E5" s="43" t="s">
        <v>756</v>
      </c>
      <c r="F5" s="43" t="s">
        <v>27891</v>
      </c>
      <c r="G5" s="43" t="s">
        <v>1063</v>
      </c>
      <c r="H5"/>
      <c r="J5" t="s">
        <v>797</v>
      </c>
      <c r="K5" s="24"/>
      <c r="L5" s="24"/>
      <c r="M5" s="18" t="str">
        <f t="shared" si="0"/>
        <v>Número de empresas agrícolas de Tarapacá por Comuna, entre los años 2018-2019</v>
      </c>
      <c r="N5" s="19" t="str">
        <f t="shared" ref="N5:N42" si="5">IF(E5="Región",J5,IF(E5="Comuna",J5,"Chile"))</f>
        <v>Tarapacá</v>
      </c>
      <c r="O5" s="19" t="s">
        <v>27919</v>
      </c>
      <c r="P5" s="19" t="s">
        <v>9340</v>
      </c>
      <c r="Q5" s="39">
        <f>+IF($E5="PRODUCTO",VLOOKUP(J5,Categorias[[Producto]:[Columna1]],9,0)&amp;"000",IF($E5="CATEGORÍA",VLOOKUP(J5,Categorias[[Categoría]:[Columna2]],7,0),$Q$1))</f>
        <v>100100000</v>
      </c>
      <c r="R5" s="19" t="s">
        <v>25622</v>
      </c>
      <c r="S5" s="18"/>
      <c r="T5" s="18" t="str">
        <f t="shared" ref="T5:T42" si="6">M5</f>
        <v>Número de empresas agrícolas de Tarapacá por Comuna, entre los años 2018-2019</v>
      </c>
      <c r="U5" s="18" t="str">
        <f t="shared" ref="U5:U42" si="7">+E5&amp;": "&amp;J5</f>
        <v>Región: Tarapacá</v>
      </c>
      <c r="V5" t="s">
        <v>27920</v>
      </c>
      <c r="W5" s="34" t="e">
        <f t="shared" ref="W5:W42" ca="1" si="8">HYPERLINK(B5,B5)</f>
        <v>#NAME?</v>
      </c>
      <c r="X5" s="20" t="s">
        <v>154</v>
      </c>
      <c r="Y5" s="20" t="str">
        <f t="shared" ref="Y5:Y43" si="9">+IF($E5="Región","Regional",IF($E5="Comuna","Comunal","Nacional"))</f>
        <v>Regional</v>
      </c>
      <c r="Z5" t="str">
        <f t="shared" ref="Z5:Z38" si="10">"Gráfico que muestra el "&amp;T5&amp;" en "&amp;R5&amp;" según datos recopilados del directorio de agroindustrías hortofrutícolas efectuados por la ODEPA."</f>
        <v>Gráfico que muestra el Número de empresas agrícolas de Tarapacá por Comuna, entre los años 2018-2019 en empresas según datos recopilados del directorio de agroindustrías hortofrutícolas efectuados por la ODEPA.</v>
      </c>
      <c r="AA5" s="23">
        <v>44322</v>
      </c>
      <c r="AB5" s="21" t="s">
        <v>25426</v>
      </c>
      <c r="AC5" s="21" t="s">
        <v>25439</v>
      </c>
      <c r="AD5" s="21" t="s">
        <v>25</v>
      </c>
      <c r="AE5" s="21" t="s">
        <v>25</v>
      </c>
      <c r="AF5" s="21" t="s">
        <v>25</v>
      </c>
      <c r="AG5" s="22">
        <f>+VLOOKUP($P5,Parametros[[nombre]:[Columna1]],5,0)</f>
        <v>8</v>
      </c>
      <c r="AH5" s="22">
        <v>2</v>
      </c>
      <c r="AI5" s="22">
        <f>+VLOOKUP($N5,Territorio[[nombre]:[Columna1]],7,0)</f>
        <v>252</v>
      </c>
      <c r="AJ5" s="22" t="e">
        <f>+VLOOKUP(O5,Temporalidad[[nombre]:[Columna1]],7,0)</f>
        <v>#N/A</v>
      </c>
      <c r="AK5" s="22">
        <f>+VLOOKUP(LEFT($D5,3),Tipo_Gráfico[[id3]:[Tipo Gráfico]],2,0)</f>
        <v>1</v>
      </c>
      <c r="AL5" s="40" t="s">
        <v>27813</v>
      </c>
      <c r="AM5" s="21" t="s">
        <v>25</v>
      </c>
      <c r="AN5" s="21" t="s">
        <v>25</v>
      </c>
      <c r="AO5" s="21" t="s">
        <v>25</v>
      </c>
      <c r="AP5" s="34">
        <f>VLOOKUP($AC5,Responsables[],3,0)</f>
        <v>3</v>
      </c>
      <c r="AQ5" s="41">
        <f>VLOOKUP($R5,unidad_medida[[#All],[nombre]:[Columna1]],5,0)</f>
        <v>63</v>
      </c>
    </row>
    <row r="6" spans="1:43" x14ac:dyDescent="0.25">
      <c r="A6" s="34" t="str">
        <f t="shared" si="4"/>
        <v>Gráfico 3-Región-Procesamiento ||Número de empresas</v>
      </c>
      <c r="B6" s="34" t="e">
        <f ca="1">"link"&amp;Estructura!B1</f>
        <v>#NAME?</v>
      </c>
      <c r="C6">
        <v>13</v>
      </c>
      <c r="D6" s="20" t="s">
        <v>25392</v>
      </c>
      <c r="E6" s="43" t="s">
        <v>756</v>
      </c>
      <c r="F6" s="43" t="s">
        <v>27891</v>
      </c>
      <c r="G6" s="43" t="s">
        <v>27826</v>
      </c>
      <c r="H6"/>
      <c r="J6" t="s">
        <v>797</v>
      </c>
      <c r="K6" s="24"/>
      <c r="L6" s="24"/>
      <c r="M6" s="18" t="str">
        <f t="shared" si="0"/>
        <v>Número de empresas agrícolas de Tarapacá por Procesamiento, entre los años 2018-2019</v>
      </c>
      <c r="N6" s="19" t="str">
        <f t="shared" si="5"/>
        <v>Tarapacá</v>
      </c>
      <c r="O6" s="19" t="s">
        <v>27919</v>
      </c>
      <c r="P6" s="19" t="s">
        <v>9340</v>
      </c>
      <c r="Q6" s="39">
        <f>+IF($E6="PRODUCTO",VLOOKUP(J6,Categorias[[Producto]:[Columna1]],9,0)&amp;"000",IF($E6="CATEGORÍA",VLOOKUP(J6,Categorias[[Categoría]:[Columna2]],7,0),$Q$1))</f>
        <v>100100000</v>
      </c>
      <c r="R6" s="19" t="s">
        <v>25622</v>
      </c>
      <c r="S6" s="18"/>
      <c r="T6" s="18" t="str">
        <f t="shared" si="6"/>
        <v>Número de empresas agrícolas de Tarapacá por Procesamiento, entre los años 2018-2019</v>
      </c>
      <c r="U6" s="18" t="str">
        <f t="shared" si="7"/>
        <v>Región: Tarapacá</v>
      </c>
      <c r="V6" t="s">
        <v>27920</v>
      </c>
      <c r="W6" s="34" t="e">
        <f t="shared" ca="1" si="8"/>
        <v>#NAME?</v>
      </c>
      <c r="X6" s="20" t="s">
        <v>154</v>
      </c>
      <c r="Y6" s="20" t="str">
        <f t="shared" si="9"/>
        <v>Regional</v>
      </c>
      <c r="Z6" t="str">
        <f t="shared" si="10"/>
        <v>Gráfico que muestra el Número de empresas agrícolas de Tarapacá por Procesamiento, entre los años 2018-2019 en empresas según datos recopilados del directorio de agroindustrías hortofrutícolas efectuados por la ODEPA.</v>
      </c>
      <c r="AA6" s="23">
        <v>44323</v>
      </c>
      <c r="AB6" s="21" t="s">
        <v>25426</v>
      </c>
      <c r="AC6" s="21" t="s">
        <v>25439</v>
      </c>
      <c r="AD6" s="21" t="s">
        <v>25</v>
      </c>
      <c r="AE6" s="21" t="s">
        <v>25</v>
      </c>
      <c r="AF6" s="21" t="s">
        <v>25</v>
      </c>
      <c r="AG6" s="22">
        <f>+VLOOKUP($P6,Parametros[[nombre]:[Columna1]],5,0)</f>
        <v>8</v>
      </c>
      <c r="AH6" s="22">
        <v>3</v>
      </c>
      <c r="AI6" s="22">
        <f>+VLOOKUP($N6,Territorio[[nombre]:[Columna1]],7,0)</f>
        <v>252</v>
      </c>
      <c r="AJ6" s="22" t="e">
        <f>+VLOOKUP(O6,Temporalidad[[nombre]:[Columna1]],7,0)</f>
        <v>#N/A</v>
      </c>
      <c r="AK6" s="22">
        <f>+VLOOKUP(LEFT($D6,3),Tipo_Gráfico[[id3]:[Tipo Gráfico]],2,0)</f>
        <v>1</v>
      </c>
      <c r="AL6" s="40" t="s">
        <v>27813</v>
      </c>
      <c r="AM6" s="21" t="s">
        <v>25</v>
      </c>
      <c r="AN6" s="21" t="s">
        <v>25</v>
      </c>
      <c r="AO6" s="21" t="s">
        <v>25</v>
      </c>
      <c r="AP6" s="34">
        <f>VLOOKUP($AC6,Responsables[],3,0)</f>
        <v>3</v>
      </c>
      <c r="AQ6" s="41">
        <f>VLOOKUP($R6,unidad_medida[[#All],[nombre]:[Columna1]],5,0)</f>
        <v>63</v>
      </c>
    </row>
    <row r="7" spans="1:43" x14ac:dyDescent="0.25">
      <c r="A7" s="34" t="str">
        <f t="shared" si="4"/>
        <v>Gráfico 4-Región-Producto ||Número de empresas</v>
      </c>
      <c r="B7" s="34" t="e">
        <f ca="1">"link"&amp;Estructura!B1</f>
        <v>#NAME?</v>
      </c>
      <c r="C7">
        <v>13</v>
      </c>
      <c r="D7" s="20" t="s">
        <v>25393</v>
      </c>
      <c r="E7" s="43" t="s">
        <v>756</v>
      </c>
      <c r="F7" s="43" t="s">
        <v>27891</v>
      </c>
      <c r="G7" s="43" t="s">
        <v>9554</v>
      </c>
      <c r="H7"/>
      <c r="J7" t="s">
        <v>797</v>
      </c>
      <c r="K7" s="24"/>
      <c r="L7" s="24"/>
      <c r="M7" s="18" t="str">
        <f t="shared" si="0"/>
        <v>Número de empresas agrícolas de Tarapacá por Producto, entre los años 2018-2019</v>
      </c>
      <c r="N7" s="19" t="str">
        <f t="shared" si="5"/>
        <v>Tarapacá</v>
      </c>
      <c r="O7" s="19" t="s">
        <v>27919</v>
      </c>
      <c r="P7" s="19" t="s">
        <v>9340</v>
      </c>
      <c r="Q7" s="39">
        <f>+IF($E7="PRODUCTO",VLOOKUP(J7,Categorias[[Producto]:[Columna1]],9,0)&amp;"000",IF($E7="CATEGORÍA",VLOOKUP(J7,Categorias[[Categoría]:[Columna2]],7,0),$Q$1))</f>
        <v>100100000</v>
      </c>
      <c r="R7" s="19" t="s">
        <v>25622</v>
      </c>
      <c r="S7" s="18"/>
      <c r="T7" s="18" t="str">
        <f t="shared" si="6"/>
        <v>Número de empresas agrícolas de Tarapacá por Producto, entre los años 2018-2019</v>
      </c>
      <c r="U7" s="18" t="str">
        <f t="shared" si="7"/>
        <v>Región: Tarapacá</v>
      </c>
      <c r="V7" t="s">
        <v>27920</v>
      </c>
      <c r="W7" s="34" t="e">
        <f t="shared" ca="1" si="8"/>
        <v>#NAME?</v>
      </c>
      <c r="X7" s="20" t="s">
        <v>154</v>
      </c>
      <c r="Y7" s="20" t="str">
        <f t="shared" si="9"/>
        <v>Regional</v>
      </c>
      <c r="Z7" t="str">
        <f t="shared" si="10"/>
        <v>Gráfico que muestra el Número de empresas agrícolas de Tarapacá por Producto, entre los años 2018-2019 en empresas según datos recopilados del directorio de agroindustrías hortofrutícolas efectuados por la ODEPA.</v>
      </c>
      <c r="AA7" s="23">
        <v>44324</v>
      </c>
      <c r="AB7" s="21" t="s">
        <v>25426</v>
      </c>
      <c r="AC7" s="21" t="s">
        <v>25439</v>
      </c>
      <c r="AD7" s="21" t="s">
        <v>25</v>
      </c>
      <c r="AE7" s="21" t="s">
        <v>25</v>
      </c>
      <c r="AF7" s="21" t="s">
        <v>25</v>
      </c>
      <c r="AG7" s="22">
        <f>+VLOOKUP($P7,Parametros[[nombre]:[Columna1]],5,0)</f>
        <v>8</v>
      </c>
      <c r="AH7" s="22">
        <v>4</v>
      </c>
      <c r="AI7" s="22">
        <f>+VLOOKUP($N7,Territorio[[nombre]:[Columna1]],7,0)</f>
        <v>252</v>
      </c>
      <c r="AJ7" s="22" t="e">
        <f>+VLOOKUP(O7,Temporalidad[[nombre]:[Columna1]],7,0)</f>
        <v>#N/A</v>
      </c>
      <c r="AK7" s="22">
        <f>+VLOOKUP(LEFT($D7,3),Tipo_Gráfico[[id3]:[Tipo Gráfico]],2,0)</f>
        <v>1</v>
      </c>
      <c r="AL7" s="40" t="s">
        <v>27813</v>
      </c>
      <c r="AM7" s="21" t="s">
        <v>25</v>
      </c>
      <c r="AN7" s="21" t="s">
        <v>25</v>
      </c>
      <c r="AO7" s="21" t="s">
        <v>25</v>
      </c>
      <c r="AP7" s="34">
        <f>VLOOKUP($AC7,Responsables[],3,0)</f>
        <v>3</v>
      </c>
      <c r="AQ7" s="41">
        <f>VLOOKUP($R7,unidad_medida[[#All],[nombre]:[Columna1]],5,0)</f>
        <v>63</v>
      </c>
    </row>
    <row r="8" spans="1:43" x14ac:dyDescent="0.25">
      <c r="A8" s="34" t="str">
        <f t="shared" si="4"/>
        <v>Gráfico 5-Región-Categoría ||Número de empresas</v>
      </c>
      <c r="B8" s="34" t="e">
        <f ca="1">"link"&amp;Estructura!B1</f>
        <v>#NAME?</v>
      </c>
      <c r="C8">
        <v>13</v>
      </c>
      <c r="D8" s="20" t="s">
        <v>25394</v>
      </c>
      <c r="E8" s="43" t="s">
        <v>756</v>
      </c>
      <c r="F8" s="43" t="s">
        <v>27891</v>
      </c>
      <c r="G8" s="43" t="s">
        <v>9557</v>
      </c>
      <c r="H8"/>
      <c r="J8" t="s">
        <v>797</v>
      </c>
      <c r="K8" s="24"/>
      <c r="L8" s="24"/>
      <c r="M8" s="18" t="str">
        <f t="shared" si="0"/>
        <v>Número de empresas agrícolas de Tarapacá por Categoría, entre los años 2018-2019</v>
      </c>
      <c r="N8" s="19" t="str">
        <f t="shared" si="5"/>
        <v>Tarapacá</v>
      </c>
      <c r="O8" s="19" t="s">
        <v>27919</v>
      </c>
      <c r="P8" s="19" t="s">
        <v>9340</v>
      </c>
      <c r="Q8" s="39">
        <f>+IF($E8="PRODUCTO",VLOOKUP(J8,Categorias[[Producto]:[Columna1]],9,0)&amp;"000",IF($E8="CATEGORÍA",VLOOKUP(J8,Categorias[[Categoría]:[Columna2]],7,0),$Q$1))</f>
        <v>100100000</v>
      </c>
      <c r="R8" s="19" t="s">
        <v>25622</v>
      </c>
      <c r="S8" s="18"/>
      <c r="T8" s="18" t="str">
        <f t="shared" si="6"/>
        <v>Número de empresas agrícolas de Tarapacá por Categoría, entre los años 2018-2019</v>
      </c>
      <c r="U8" s="18" t="str">
        <f t="shared" si="7"/>
        <v>Región: Tarapacá</v>
      </c>
      <c r="V8" t="s">
        <v>27920</v>
      </c>
      <c r="W8" s="34" t="e">
        <f t="shared" ca="1" si="8"/>
        <v>#NAME?</v>
      </c>
      <c r="X8" s="20" t="s">
        <v>154</v>
      </c>
      <c r="Y8" s="20" t="str">
        <f t="shared" si="9"/>
        <v>Regional</v>
      </c>
      <c r="Z8" t="str">
        <f t="shared" si="10"/>
        <v>Gráfico que muestra el Número de empresas agrícolas de Tarapacá por Categoría, entre los años 2018-2019 en empresas según datos recopilados del directorio de agroindustrías hortofrutícolas efectuados por la ODEPA.</v>
      </c>
      <c r="AA8" s="23">
        <v>44325</v>
      </c>
      <c r="AB8" s="21" t="s">
        <v>25426</v>
      </c>
      <c r="AC8" s="21" t="s">
        <v>25439</v>
      </c>
      <c r="AD8" s="21" t="s">
        <v>25</v>
      </c>
      <c r="AE8" s="21" t="s">
        <v>25</v>
      </c>
      <c r="AF8" s="21" t="s">
        <v>25</v>
      </c>
      <c r="AG8" s="22">
        <f>+VLOOKUP($P8,Parametros[[nombre]:[Columna1]],5,0)</f>
        <v>8</v>
      </c>
      <c r="AH8" s="22">
        <v>5</v>
      </c>
      <c r="AI8" s="22">
        <f>+VLOOKUP($N8,Territorio[[nombre]:[Columna1]],7,0)</f>
        <v>252</v>
      </c>
      <c r="AJ8" s="22" t="e">
        <f>+VLOOKUP(O8,Temporalidad[[nombre]:[Columna1]],7,0)</f>
        <v>#N/A</v>
      </c>
      <c r="AK8" s="22">
        <f>+VLOOKUP(LEFT($D8,3),Tipo_Gráfico[[id3]:[Tipo Gráfico]],2,0)</f>
        <v>1</v>
      </c>
      <c r="AL8" s="40" t="s">
        <v>27813</v>
      </c>
      <c r="AM8" s="21" t="s">
        <v>25</v>
      </c>
      <c r="AN8" s="21" t="s">
        <v>25</v>
      </c>
      <c r="AO8" s="21" t="s">
        <v>25</v>
      </c>
      <c r="AP8" s="34">
        <f>VLOOKUP($AC8,Responsables[],3,0)</f>
        <v>3</v>
      </c>
      <c r="AQ8" s="41">
        <f>VLOOKUP($R8,unidad_medida[[#All],[nombre]:[Columna1]],5,0)</f>
        <v>63</v>
      </c>
    </row>
    <row r="9" spans="1:43" x14ac:dyDescent="0.25">
      <c r="A9" s="34" t="str">
        <f t="shared" si="4"/>
        <v>Gráfico 6-Provincia-Comuna ||Número de empresas</v>
      </c>
      <c r="B9" s="34" t="e">
        <f ca="1">"link"&amp;Estructura!G1</f>
        <v>#NAME?</v>
      </c>
      <c r="C9" s="34">
        <v>32</v>
      </c>
      <c r="D9" s="20" t="s">
        <v>25395</v>
      </c>
      <c r="E9" s="63" t="s">
        <v>805</v>
      </c>
      <c r="F9" s="63" t="s">
        <v>27891</v>
      </c>
      <c r="G9" s="63" t="s">
        <v>1063</v>
      </c>
      <c r="H9"/>
      <c r="J9" t="s">
        <v>27832</v>
      </c>
      <c r="K9" s="24"/>
      <c r="L9" s="24"/>
      <c r="M9" s="18" t="str">
        <f t="shared" si="0"/>
        <v>Número de empresas agrícolas de Tamarugal por Comuna, entre los años 2018-2019</v>
      </c>
      <c r="N9" s="19" t="str">
        <f t="shared" si="5"/>
        <v>Chile</v>
      </c>
      <c r="O9" s="19" t="s">
        <v>27919</v>
      </c>
      <c r="P9" s="19" t="s">
        <v>9340</v>
      </c>
      <c r="Q9" s="39">
        <f>+IF($E9="PRODUCTO",VLOOKUP(J9,Categorias[[Producto]:[Columna1]],9,0)&amp;"000",IF($E9="CATEGORÍA",VLOOKUP(J9,Categorias[[Categoría]:[Columna2]],7,0),$Q$1))</f>
        <v>100100000</v>
      </c>
      <c r="R9" s="19" t="s">
        <v>25622</v>
      </c>
      <c r="S9" s="18"/>
      <c r="T9" s="18" t="str">
        <f t="shared" si="6"/>
        <v>Número de empresas agrícolas de Tamarugal por Comuna, entre los años 2018-2019</v>
      </c>
      <c r="U9" s="18" t="str">
        <f t="shared" si="7"/>
        <v>Provincia: Tamarugal</v>
      </c>
      <c r="V9" t="s">
        <v>27920</v>
      </c>
      <c r="W9" s="34" t="e">
        <f t="shared" ca="1" si="8"/>
        <v>#NAME?</v>
      </c>
      <c r="X9" s="20" t="s">
        <v>154</v>
      </c>
      <c r="Y9" s="20" t="str">
        <f t="shared" si="9"/>
        <v>Nacional</v>
      </c>
      <c r="Z9" t="str">
        <f t="shared" si="10"/>
        <v>Gráfico que muestra el Número de empresas agrícolas de Tamarugal por Comuna, entre los años 2018-2019 en empresas según datos recopilados del directorio de agroindustrías hortofrutícolas efectuados por la ODEPA.</v>
      </c>
      <c r="AA9" s="23">
        <v>44326</v>
      </c>
      <c r="AB9" s="21" t="s">
        <v>25426</v>
      </c>
      <c r="AC9" s="21" t="s">
        <v>25439</v>
      </c>
      <c r="AD9" s="21" t="s">
        <v>25</v>
      </c>
      <c r="AE9" s="21" t="s">
        <v>25</v>
      </c>
      <c r="AF9" s="21" t="s">
        <v>25</v>
      </c>
      <c r="AG9" s="22">
        <f>+VLOOKUP($P9,Parametros[[nombre]:[Columna1]],5,0)</f>
        <v>8</v>
      </c>
      <c r="AH9" s="22">
        <v>6</v>
      </c>
      <c r="AI9" s="22">
        <f>+VLOOKUP($N9,Territorio[[nombre]:[Columna1]],7,0)</f>
        <v>38</v>
      </c>
      <c r="AJ9" s="22" t="e">
        <f>+VLOOKUP(O9,Temporalidad[[nombre]:[Columna1]],7,0)</f>
        <v>#N/A</v>
      </c>
      <c r="AK9" s="22">
        <f>+VLOOKUP(LEFT($D9,3),Tipo_Gráfico[[id3]:[Tipo Gráfico]],2,0)</f>
        <v>1</v>
      </c>
      <c r="AL9" s="40" t="s">
        <v>27813</v>
      </c>
      <c r="AM9" s="21" t="s">
        <v>25</v>
      </c>
      <c r="AN9" s="21" t="s">
        <v>25</v>
      </c>
      <c r="AO9" s="21" t="s">
        <v>25</v>
      </c>
      <c r="AP9" s="34">
        <f>VLOOKUP($AC9,Responsables[],3,0)</f>
        <v>3</v>
      </c>
      <c r="AQ9" s="41">
        <f>VLOOKUP($R9,unidad_medida[[#All],[nombre]:[Columna1]],5,0)</f>
        <v>63</v>
      </c>
    </row>
    <row r="10" spans="1:43" x14ac:dyDescent="0.25">
      <c r="A10" s="34" t="str">
        <f t="shared" si="4"/>
        <v>Gráfico 7-Provincia-Procesamiento ||Número de empresas</v>
      </c>
      <c r="B10" s="34" t="e">
        <f ca="1">"link"&amp;Estructura!G1</f>
        <v>#NAME?</v>
      </c>
      <c r="C10" s="34">
        <v>32</v>
      </c>
      <c r="D10" s="20" t="s">
        <v>25396</v>
      </c>
      <c r="E10" s="63" t="s">
        <v>805</v>
      </c>
      <c r="F10" s="63" t="s">
        <v>27891</v>
      </c>
      <c r="G10" s="63" t="s">
        <v>27826</v>
      </c>
      <c r="H10"/>
      <c r="J10" t="s">
        <v>27832</v>
      </c>
      <c r="K10" s="24"/>
      <c r="L10" s="24"/>
      <c r="M10" s="18" t="str">
        <f t="shared" si="0"/>
        <v>Número de empresas agrícolas de Tamarugal por Procesamiento, entre los años 2018-2019</v>
      </c>
      <c r="N10" s="19" t="str">
        <f t="shared" si="5"/>
        <v>Chile</v>
      </c>
      <c r="O10" s="19" t="s">
        <v>27919</v>
      </c>
      <c r="P10" s="19" t="s">
        <v>9340</v>
      </c>
      <c r="Q10" s="39">
        <f>+IF($E10="PRODUCTO",VLOOKUP(J10,Categorias[[Producto]:[Columna1]],9,0)&amp;"000",IF($E10="CATEGORÍA",VLOOKUP(J10,Categorias[[Categoría]:[Columna2]],7,0),$Q$1))</f>
        <v>100100000</v>
      </c>
      <c r="R10" s="19" t="s">
        <v>25622</v>
      </c>
      <c r="S10" s="18"/>
      <c r="T10" s="18" t="str">
        <f t="shared" si="6"/>
        <v>Número de empresas agrícolas de Tamarugal por Procesamiento, entre los años 2018-2019</v>
      </c>
      <c r="U10" s="18" t="str">
        <f t="shared" si="7"/>
        <v>Provincia: Tamarugal</v>
      </c>
      <c r="V10" t="s">
        <v>27920</v>
      </c>
      <c r="W10" s="34" t="e">
        <f t="shared" ca="1" si="8"/>
        <v>#NAME?</v>
      </c>
      <c r="X10" s="20" t="s">
        <v>154</v>
      </c>
      <c r="Y10" s="20" t="str">
        <f t="shared" si="9"/>
        <v>Nacional</v>
      </c>
      <c r="Z10" t="str">
        <f t="shared" si="10"/>
        <v>Gráfico que muestra el Número de empresas agrícolas de Tamarugal por Procesamiento, entre los años 2018-2019 en empresas según datos recopilados del directorio de agroindustrías hortofrutícolas efectuados por la ODEPA.</v>
      </c>
      <c r="AA10" s="23">
        <v>44327</v>
      </c>
      <c r="AB10" s="21" t="s">
        <v>25426</v>
      </c>
      <c r="AC10" s="21" t="s">
        <v>25439</v>
      </c>
      <c r="AD10" s="21" t="s">
        <v>25</v>
      </c>
      <c r="AE10" s="21" t="s">
        <v>25</v>
      </c>
      <c r="AF10" s="21" t="s">
        <v>25</v>
      </c>
      <c r="AG10" s="22">
        <f>+VLOOKUP($P10,Parametros[[nombre]:[Columna1]],5,0)</f>
        <v>8</v>
      </c>
      <c r="AH10" s="22">
        <v>7</v>
      </c>
      <c r="AI10" s="22">
        <f>+VLOOKUP($N10,Territorio[[nombre]:[Columna1]],7,0)</f>
        <v>38</v>
      </c>
      <c r="AJ10" s="22" t="e">
        <f>+VLOOKUP(O10,Temporalidad[[nombre]:[Columna1]],7,0)</f>
        <v>#N/A</v>
      </c>
      <c r="AK10" s="22">
        <f>+VLOOKUP(LEFT($D10,3),Tipo_Gráfico[[id3]:[Tipo Gráfico]],2,0)</f>
        <v>1</v>
      </c>
      <c r="AL10" s="40" t="s">
        <v>27813</v>
      </c>
      <c r="AM10" s="21" t="s">
        <v>25</v>
      </c>
      <c r="AN10" s="21" t="s">
        <v>25</v>
      </c>
      <c r="AO10" s="21" t="s">
        <v>25</v>
      </c>
      <c r="AP10" s="34">
        <f>VLOOKUP($AC10,Responsables[],3,0)</f>
        <v>3</v>
      </c>
      <c r="AQ10" s="41">
        <f>VLOOKUP($R10,unidad_medida[[#All],[nombre]:[Columna1]],5,0)</f>
        <v>63</v>
      </c>
    </row>
    <row r="11" spans="1:43" x14ac:dyDescent="0.25">
      <c r="A11" s="34" t="str">
        <f t="shared" si="4"/>
        <v>Gráfico 8-Provincia-Producto ||Número de empresas</v>
      </c>
      <c r="B11" s="34" t="e">
        <f ca="1">"link"&amp;Estructura!G1</f>
        <v>#NAME?</v>
      </c>
      <c r="C11" s="34">
        <v>32</v>
      </c>
      <c r="D11" s="20" t="s">
        <v>25397</v>
      </c>
      <c r="E11" s="63" t="s">
        <v>805</v>
      </c>
      <c r="F11" s="63" t="s">
        <v>27891</v>
      </c>
      <c r="G11" s="63" t="s">
        <v>9554</v>
      </c>
      <c r="H11"/>
      <c r="J11" t="s">
        <v>27832</v>
      </c>
      <c r="K11" s="24"/>
      <c r="L11" s="24"/>
      <c r="M11" s="18" t="str">
        <f t="shared" si="0"/>
        <v>Número de empresas agrícolas de Tamarugal por Producto, entre los años 2018-2019</v>
      </c>
      <c r="N11" s="19" t="str">
        <f t="shared" si="5"/>
        <v>Chile</v>
      </c>
      <c r="O11" s="19" t="s">
        <v>27919</v>
      </c>
      <c r="P11" s="19" t="s">
        <v>9340</v>
      </c>
      <c r="Q11" s="39">
        <f>+IF($E11="PRODUCTO",VLOOKUP(J11,Categorias[[Producto]:[Columna1]],9,0)&amp;"000",IF($E11="CATEGORÍA",VLOOKUP(J11,Categorias[[Categoría]:[Columna2]],7,0),$Q$1))</f>
        <v>100100000</v>
      </c>
      <c r="R11" s="19" t="s">
        <v>25622</v>
      </c>
      <c r="S11" s="18"/>
      <c r="T11" s="18" t="str">
        <f t="shared" si="6"/>
        <v>Número de empresas agrícolas de Tamarugal por Producto, entre los años 2018-2019</v>
      </c>
      <c r="U11" s="18" t="str">
        <f t="shared" si="7"/>
        <v>Provincia: Tamarugal</v>
      </c>
      <c r="V11" t="s">
        <v>27920</v>
      </c>
      <c r="W11" s="34" t="e">
        <f t="shared" ca="1" si="8"/>
        <v>#NAME?</v>
      </c>
      <c r="X11" s="20" t="s">
        <v>154</v>
      </c>
      <c r="Y11" s="20" t="str">
        <f t="shared" si="9"/>
        <v>Nacional</v>
      </c>
      <c r="Z11" t="str">
        <f t="shared" si="10"/>
        <v>Gráfico que muestra el Número de empresas agrícolas de Tamarugal por Producto, entre los años 2018-2019 en empresas según datos recopilados del directorio de agroindustrías hortofrutícolas efectuados por la ODEPA.</v>
      </c>
      <c r="AA11" s="23">
        <v>44328</v>
      </c>
      <c r="AB11" s="21" t="s">
        <v>25426</v>
      </c>
      <c r="AC11" s="21" t="s">
        <v>25439</v>
      </c>
      <c r="AD11" s="21" t="s">
        <v>25</v>
      </c>
      <c r="AE11" s="21" t="s">
        <v>25</v>
      </c>
      <c r="AF11" s="21" t="s">
        <v>25</v>
      </c>
      <c r="AG11" s="22">
        <f>+VLOOKUP($P11,Parametros[[nombre]:[Columna1]],5,0)</f>
        <v>8</v>
      </c>
      <c r="AH11" s="22">
        <v>8</v>
      </c>
      <c r="AI11" s="22">
        <f>+VLOOKUP($N11,Territorio[[nombre]:[Columna1]],7,0)</f>
        <v>38</v>
      </c>
      <c r="AJ11" s="22" t="e">
        <f>+VLOOKUP(O11,Temporalidad[[nombre]:[Columna1]],7,0)</f>
        <v>#N/A</v>
      </c>
      <c r="AK11" s="22">
        <f>+VLOOKUP(LEFT($D11,3),Tipo_Gráfico[[id3]:[Tipo Gráfico]],2,0)</f>
        <v>1</v>
      </c>
      <c r="AL11" s="40" t="s">
        <v>27813</v>
      </c>
      <c r="AM11" s="21" t="s">
        <v>25</v>
      </c>
      <c r="AN11" s="21" t="s">
        <v>25</v>
      </c>
      <c r="AO11" s="21" t="s">
        <v>25</v>
      </c>
      <c r="AP11" s="34">
        <f>VLOOKUP($AC11,Responsables[],3,0)</f>
        <v>3</v>
      </c>
      <c r="AQ11" s="41">
        <f>VLOOKUP($R11,unidad_medida[[#All],[nombre]:[Columna1]],5,0)</f>
        <v>63</v>
      </c>
    </row>
    <row r="12" spans="1:43" x14ac:dyDescent="0.25">
      <c r="A12" s="34" t="str">
        <f t="shared" si="4"/>
        <v>Gráfico 9-Provincia-Categoría ||Número de empresas</v>
      </c>
      <c r="B12" s="34" t="e">
        <f ca="1">"link"&amp;Estructura!G1</f>
        <v>#NAME?</v>
      </c>
      <c r="C12" s="34">
        <v>32</v>
      </c>
      <c r="D12" s="20" t="s">
        <v>25465</v>
      </c>
      <c r="E12" s="63" t="s">
        <v>805</v>
      </c>
      <c r="F12" s="63" t="s">
        <v>27891</v>
      </c>
      <c r="G12" s="63" t="s">
        <v>9557</v>
      </c>
      <c r="H12"/>
      <c r="J12" t="s">
        <v>27832</v>
      </c>
      <c r="K12" s="24"/>
      <c r="L12" s="24"/>
      <c r="M12" s="18" t="str">
        <f t="shared" si="0"/>
        <v>Número de empresas agrícolas de Tamarugal por Categoría, entre los años 2018-2019</v>
      </c>
      <c r="N12" s="19" t="str">
        <f t="shared" si="5"/>
        <v>Chile</v>
      </c>
      <c r="O12" s="19" t="s">
        <v>27919</v>
      </c>
      <c r="P12" s="19" t="s">
        <v>9340</v>
      </c>
      <c r="Q12" s="39">
        <f>+IF($E12="PRODUCTO",VLOOKUP(J12,Categorias[[Producto]:[Columna1]],9,0)&amp;"000",IF($E12="CATEGORÍA",VLOOKUP(J12,Categorias[[Categoría]:[Columna2]],7,0),$Q$1))</f>
        <v>100100000</v>
      </c>
      <c r="R12" s="19" t="s">
        <v>25622</v>
      </c>
      <c r="S12" s="18"/>
      <c r="T12" s="18" t="str">
        <f t="shared" si="6"/>
        <v>Número de empresas agrícolas de Tamarugal por Categoría, entre los años 2018-2019</v>
      </c>
      <c r="U12" s="18" t="str">
        <f t="shared" si="7"/>
        <v>Provincia: Tamarugal</v>
      </c>
      <c r="V12" t="s">
        <v>27920</v>
      </c>
      <c r="W12" s="34" t="e">
        <f t="shared" ca="1" si="8"/>
        <v>#NAME?</v>
      </c>
      <c r="X12" s="20" t="s">
        <v>154</v>
      </c>
      <c r="Y12" s="20" t="str">
        <f t="shared" si="9"/>
        <v>Nacional</v>
      </c>
      <c r="Z12" t="str">
        <f t="shared" si="10"/>
        <v>Gráfico que muestra el Número de empresas agrícolas de Tamarugal por Categoría, entre los años 2018-2019 en empresas según datos recopilados del directorio de agroindustrías hortofrutícolas efectuados por la ODEPA.</v>
      </c>
      <c r="AA12" s="23">
        <v>44329</v>
      </c>
      <c r="AB12" s="21" t="s">
        <v>25426</v>
      </c>
      <c r="AC12" s="21" t="s">
        <v>25439</v>
      </c>
      <c r="AD12" s="21" t="s">
        <v>25</v>
      </c>
      <c r="AE12" s="21" t="s">
        <v>25</v>
      </c>
      <c r="AF12" s="21" t="s">
        <v>25</v>
      </c>
      <c r="AG12" s="22">
        <f>+VLOOKUP($P12,Parametros[[nombre]:[Columna1]],5,0)</f>
        <v>8</v>
      </c>
      <c r="AH12" s="22">
        <v>9</v>
      </c>
      <c r="AI12" s="22">
        <f>+VLOOKUP($N12,Territorio[[nombre]:[Columna1]],7,0)</f>
        <v>38</v>
      </c>
      <c r="AJ12" s="22" t="e">
        <f>+VLOOKUP(O12,Temporalidad[[nombre]:[Columna1]],7,0)</f>
        <v>#N/A</v>
      </c>
      <c r="AK12" s="22">
        <f>+VLOOKUP(LEFT($D12,3),Tipo_Gráfico[[id3]:[Tipo Gráfico]],2,0)</f>
        <v>1</v>
      </c>
      <c r="AL12" s="40" t="s">
        <v>27813</v>
      </c>
      <c r="AM12" s="21" t="s">
        <v>25</v>
      </c>
      <c r="AN12" s="21" t="s">
        <v>25</v>
      </c>
      <c r="AO12" s="21" t="s">
        <v>25</v>
      </c>
      <c r="AP12" s="34">
        <f>VLOOKUP($AC12,Responsables[],3,0)</f>
        <v>3</v>
      </c>
      <c r="AQ12" s="41">
        <f>VLOOKUP($R12,unidad_medida[[#All],[nombre]:[Columna1]],5,0)</f>
        <v>63</v>
      </c>
    </row>
    <row r="13" spans="1:43" x14ac:dyDescent="0.25">
      <c r="A13" s="34" t="str">
        <f t="shared" si="4"/>
        <v>Gráfico 10-Comuna-Procesamiento ||Número de empresas</v>
      </c>
      <c r="B13" s="34" t="e">
        <f ca="1">"link"&amp;Estructura!L1</f>
        <v>#NAME?</v>
      </c>
      <c r="C13" s="34">
        <v>77</v>
      </c>
      <c r="D13" s="20" t="s">
        <v>25632</v>
      </c>
      <c r="E13" s="44" t="s">
        <v>1063</v>
      </c>
      <c r="F13" s="44" t="s">
        <v>27891</v>
      </c>
      <c r="G13" s="44" t="s">
        <v>27826</v>
      </c>
      <c r="H13"/>
      <c r="J13" t="s">
        <v>1081</v>
      </c>
      <c r="K13" s="24"/>
      <c r="L13" s="24"/>
      <c r="M13" s="18" t="str">
        <f t="shared" si="0"/>
        <v>Número de empresas agrícolas de Pica por Procesamiento, entre los años 2018-2019</v>
      </c>
      <c r="N13" s="19" t="str">
        <f t="shared" si="5"/>
        <v>Pica</v>
      </c>
      <c r="O13" s="19" t="s">
        <v>27919</v>
      </c>
      <c r="P13" s="19" t="s">
        <v>9340</v>
      </c>
      <c r="Q13" s="39">
        <f>+IF($E13="PRODUCTO",VLOOKUP(J13,Categorias[[Producto]:[Columna1]],9,0)&amp;"000",IF($E13="CATEGORÍA",VLOOKUP(J13,Categorias[[Categoría]:[Columna2]],7,0),$Q$1))</f>
        <v>100100000</v>
      </c>
      <c r="R13" s="19" t="s">
        <v>25622</v>
      </c>
      <c r="S13" s="18"/>
      <c r="T13" s="18" t="str">
        <f t="shared" si="6"/>
        <v>Número de empresas agrícolas de Pica por Procesamiento, entre los años 2018-2019</v>
      </c>
      <c r="U13" s="18" t="str">
        <f t="shared" si="7"/>
        <v>Comuna: Pica</v>
      </c>
      <c r="V13" t="s">
        <v>27920</v>
      </c>
      <c r="W13" s="34" t="e">
        <f t="shared" ca="1" si="8"/>
        <v>#NAME?</v>
      </c>
      <c r="X13" s="20" t="s">
        <v>154</v>
      </c>
      <c r="Y13" s="20" t="str">
        <f t="shared" si="9"/>
        <v>Comunal</v>
      </c>
      <c r="Z13" t="str">
        <f t="shared" si="10"/>
        <v>Gráfico que muestra el Número de empresas agrícolas de Pica por Procesamiento, entre los años 2018-2019 en empresas según datos recopilados del directorio de agroindustrías hortofrutícolas efectuados por la ODEPA.</v>
      </c>
      <c r="AA13" s="23">
        <v>44330</v>
      </c>
      <c r="AB13" s="21" t="s">
        <v>25426</v>
      </c>
      <c r="AC13" s="21" t="s">
        <v>25439</v>
      </c>
      <c r="AD13" s="21" t="s">
        <v>25</v>
      </c>
      <c r="AE13" s="21" t="s">
        <v>25</v>
      </c>
      <c r="AF13" s="21" t="s">
        <v>25</v>
      </c>
      <c r="AG13" s="22">
        <f>+VLOOKUP($P13,Parametros[[nombre]:[Columna1]],5,0)</f>
        <v>8</v>
      </c>
      <c r="AH13" s="22">
        <v>10</v>
      </c>
      <c r="AI13" s="22">
        <f>+VLOOKUP($N13,Territorio[[nombre]:[Columna1]],7,0)</f>
        <v>349</v>
      </c>
      <c r="AJ13" s="22" t="e">
        <f>+VLOOKUP(O13,Temporalidad[[nombre]:[Columna1]],7,0)</f>
        <v>#N/A</v>
      </c>
      <c r="AK13" s="22">
        <f>+VLOOKUP(LEFT($D13,3),Tipo_Gráfico[[id3]:[Tipo Gráfico]],2,0)</f>
        <v>1</v>
      </c>
      <c r="AL13" s="40" t="s">
        <v>27813</v>
      </c>
      <c r="AM13" s="21" t="s">
        <v>25</v>
      </c>
      <c r="AN13" s="21" t="s">
        <v>25</v>
      </c>
      <c r="AO13" s="21" t="s">
        <v>25</v>
      </c>
      <c r="AP13" s="34">
        <f>VLOOKUP($AC13,Responsables[],3,0)</f>
        <v>3</v>
      </c>
      <c r="AQ13" s="41">
        <f>VLOOKUP($R13,unidad_medida[[#All],[nombre]:[Columna1]],5,0)</f>
        <v>63</v>
      </c>
    </row>
    <row r="14" spans="1:43" x14ac:dyDescent="0.25">
      <c r="A14" s="34" t="str">
        <f t="shared" si="4"/>
        <v>Gráfico 11-Comuna-Producto ||Número de empresas</v>
      </c>
      <c r="B14" s="34" t="e">
        <f ca="1">"link"&amp;Estructura!L1</f>
        <v>#NAME?</v>
      </c>
      <c r="C14">
        <v>77</v>
      </c>
      <c r="D14" s="20" t="s">
        <v>27892</v>
      </c>
      <c r="E14" s="44" t="s">
        <v>1063</v>
      </c>
      <c r="F14" s="44" t="s">
        <v>27891</v>
      </c>
      <c r="G14" s="44" t="s">
        <v>9554</v>
      </c>
      <c r="H14"/>
      <c r="J14" t="s">
        <v>1081</v>
      </c>
      <c r="K14" s="24"/>
      <c r="L14" s="24"/>
      <c r="M14" s="18" t="str">
        <f t="shared" si="0"/>
        <v>Número de empresas agrícolas de Pica por Producto, entre los años 2018-2019</v>
      </c>
      <c r="N14" s="19" t="str">
        <f t="shared" si="5"/>
        <v>Pica</v>
      </c>
      <c r="O14" s="19" t="s">
        <v>27919</v>
      </c>
      <c r="P14" s="19" t="s">
        <v>9340</v>
      </c>
      <c r="Q14" s="39">
        <f>+IF($E14="PRODUCTO",VLOOKUP(J14,Categorias[[Producto]:[Columna1]],9,0)&amp;"000",IF($E14="CATEGORÍA",VLOOKUP(J14,Categorias[[Categoría]:[Columna2]],7,0),$Q$1))</f>
        <v>100100000</v>
      </c>
      <c r="R14" s="19" t="s">
        <v>25622</v>
      </c>
      <c r="S14" s="18"/>
      <c r="T14" s="18" t="str">
        <f t="shared" si="6"/>
        <v>Número de empresas agrícolas de Pica por Producto, entre los años 2018-2019</v>
      </c>
      <c r="U14" s="18" t="str">
        <f t="shared" si="7"/>
        <v>Comuna: Pica</v>
      </c>
      <c r="V14" t="s">
        <v>27920</v>
      </c>
      <c r="W14" s="34" t="e">
        <f t="shared" ca="1" si="8"/>
        <v>#NAME?</v>
      </c>
      <c r="X14" s="20" t="s">
        <v>154</v>
      </c>
      <c r="Y14" s="20" t="str">
        <f t="shared" si="9"/>
        <v>Comunal</v>
      </c>
      <c r="Z14" t="str">
        <f t="shared" si="10"/>
        <v>Gráfico que muestra el Número de empresas agrícolas de Pica por Producto, entre los años 2018-2019 en empresas según datos recopilados del directorio de agroindustrías hortofrutícolas efectuados por la ODEPA.</v>
      </c>
      <c r="AA14" s="23">
        <v>44331</v>
      </c>
      <c r="AB14" s="21" t="s">
        <v>25426</v>
      </c>
      <c r="AC14" s="21" t="s">
        <v>25439</v>
      </c>
      <c r="AD14" s="21" t="s">
        <v>25</v>
      </c>
      <c r="AE14" s="21" t="s">
        <v>25</v>
      </c>
      <c r="AF14" s="21" t="s">
        <v>25</v>
      </c>
      <c r="AG14" s="22">
        <f>+VLOOKUP($P14,Parametros[[nombre]:[Columna1]],5,0)</f>
        <v>8</v>
      </c>
      <c r="AH14" s="22">
        <v>11</v>
      </c>
      <c r="AI14" s="22">
        <f>+VLOOKUP($N14,Territorio[[nombre]:[Columna1]],7,0)</f>
        <v>349</v>
      </c>
      <c r="AJ14" s="22" t="e">
        <f>+VLOOKUP(O14,Temporalidad[[nombre]:[Columna1]],7,0)</f>
        <v>#N/A</v>
      </c>
      <c r="AK14" s="22">
        <f>+VLOOKUP(LEFT($D14,3),Tipo_Gráfico[[id3]:[Tipo Gráfico]],2,0)</f>
        <v>1</v>
      </c>
      <c r="AL14" s="40" t="s">
        <v>27813</v>
      </c>
      <c r="AM14" s="21" t="s">
        <v>25</v>
      </c>
      <c r="AN14" s="21" t="s">
        <v>25</v>
      </c>
      <c r="AO14" s="21" t="s">
        <v>25</v>
      </c>
      <c r="AP14" s="34">
        <f>VLOOKUP($AC14,Responsables[],3,0)</f>
        <v>3</v>
      </c>
      <c r="AQ14" s="41">
        <f>VLOOKUP($R14,unidad_medida[[#All],[nombre]:[Columna1]],5,0)</f>
        <v>63</v>
      </c>
    </row>
    <row r="15" spans="1:43" x14ac:dyDescent="0.25">
      <c r="A15" s="34" t="str">
        <f t="shared" si="4"/>
        <v>Gráfico 12-Comuna-Categoría ||Número de empresas</v>
      </c>
      <c r="B15" s="34" t="e">
        <f ca="1">"link"&amp;Estructura!L1</f>
        <v>#NAME?</v>
      </c>
      <c r="C15">
        <v>77</v>
      </c>
      <c r="D15" s="20" t="s">
        <v>27893</v>
      </c>
      <c r="E15" s="44" t="s">
        <v>1063</v>
      </c>
      <c r="F15" s="44" t="s">
        <v>27891</v>
      </c>
      <c r="G15" s="44" t="s">
        <v>9557</v>
      </c>
      <c r="H15"/>
      <c r="J15" t="s">
        <v>1081</v>
      </c>
      <c r="K15" s="24"/>
      <c r="L15" s="24"/>
      <c r="M15" s="18" t="str">
        <f t="shared" si="0"/>
        <v>Número de empresas agrícolas de Pica por Categoría, entre los años 2018-2019</v>
      </c>
      <c r="N15" s="19" t="str">
        <f t="shared" si="5"/>
        <v>Pica</v>
      </c>
      <c r="O15" s="19" t="s">
        <v>27919</v>
      </c>
      <c r="P15" s="19" t="s">
        <v>9340</v>
      </c>
      <c r="Q15" s="39">
        <f>+IF($E15="PRODUCTO",VLOOKUP(J15,Categorias[[Producto]:[Columna1]],9,0)&amp;"000",IF($E15="CATEGORÍA",VLOOKUP(J15,Categorias[[Categoría]:[Columna2]],7,0),$Q$1))</f>
        <v>100100000</v>
      </c>
      <c r="R15" s="19" t="s">
        <v>25622</v>
      </c>
      <c r="S15" s="18"/>
      <c r="T15" s="18" t="str">
        <f t="shared" si="6"/>
        <v>Número de empresas agrícolas de Pica por Categoría, entre los años 2018-2019</v>
      </c>
      <c r="U15" s="18" t="str">
        <f t="shared" si="7"/>
        <v>Comuna: Pica</v>
      </c>
      <c r="V15" t="s">
        <v>27920</v>
      </c>
      <c r="W15" s="34" t="e">
        <f t="shared" ca="1" si="8"/>
        <v>#NAME?</v>
      </c>
      <c r="X15" s="20" t="s">
        <v>154</v>
      </c>
      <c r="Y15" s="20" t="str">
        <f t="shared" si="9"/>
        <v>Comunal</v>
      </c>
      <c r="Z15" t="str">
        <f t="shared" si="10"/>
        <v>Gráfico que muestra el Número de empresas agrícolas de Pica por Categoría, entre los años 2018-2019 en empresas según datos recopilados del directorio de agroindustrías hortofrutícolas efectuados por la ODEPA.</v>
      </c>
      <c r="AA15" s="23">
        <v>44332</v>
      </c>
      <c r="AB15" s="21" t="s">
        <v>25426</v>
      </c>
      <c r="AC15" s="21" t="s">
        <v>25439</v>
      </c>
      <c r="AD15" s="21" t="s">
        <v>25</v>
      </c>
      <c r="AE15" s="21" t="s">
        <v>25</v>
      </c>
      <c r="AF15" s="21" t="s">
        <v>25</v>
      </c>
      <c r="AG15" s="22">
        <f>+VLOOKUP($P15,Parametros[[nombre]:[Columna1]],5,0)</f>
        <v>8</v>
      </c>
      <c r="AH15" s="22">
        <v>12</v>
      </c>
      <c r="AI15" s="22">
        <f>+VLOOKUP($N15,Territorio[[nombre]:[Columna1]],7,0)</f>
        <v>349</v>
      </c>
      <c r="AJ15" s="22" t="e">
        <f>+VLOOKUP(O15,Temporalidad[[nombre]:[Columna1]],7,0)</f>
        <v>#N/A</v>
      </c>
      <c r="AK15" s="22">
        <f>+VLOOKUP(LEFT($D15,3),Tipo_Gráfico[[id3]:[Tipo Gráfico]],2,0)</f>
        <v>1</v>
      </c>
      <c r="AL15" s="40" t="s">
        <v>27813</v>
      </c>
      <c r="AM15" s="21" t="s">
        <v>25</v>
      </c>
      <c r="AN15" s="21" t="s">
        <v>25</v>
      </c>
      <c r="AO15" s="21" t="s">
        <v>25</v>
      </c>
      <c r="AP15" s="34">
        <f>VLOOKUP($AC15,Responsables[],3,0)</f>
        <v>3</v>
      </c>
      <c r="AQ15" s="41">
        <f>VLOOKUP($R15,unidad_medida[[#All],[nombre]:[Columna1]],5,0)</f>
        <v>63</v>
      </c>
    </row>
    <row r="16" spans="1:43" x14ac:dyDescent="0.25">
      <c r="A16" s="34" t="str">
        <f t="shared" si="4"/>
        <v>Gráfico 13-Procesamiento-Región ||Número de empresas</v>
      </c>
      <c r="B16" s="34" t="e">
        <f ca="1">"link"&amp;Estructura!L1</f>
        <v>#NAME?</v>
      </c>
      <c r="C16" s="34">
        <v>10</v>
      </c>
      <c r="D16" s="20" t="s">
        <v>27894</v>
      </c>
      <c r="E16" s="64" t="s">
        <v>27826</v>
      </c>
      <c r="F16" s="45" t="s">
        <v>27891</v>
      </c>
      <c r="G16" s="45" t="s">
        <v>756</v>
      </c>
      <c r="H16"/>
      <c r="J16" t="s">
        <v>27836</v>
      </c>
      <c r="K16" s="24"/>
      <c r="L16" s="24"/>
      <c r="M16" s="18" t="str">
        <f t="shared" si="0"/>
        <v>Número de empresas agrícolas de Aceite por Región, entre los años 2018-2019</v>
      </c>
      <c r="N16" s="19" t="str">
        <f t="shared" si="5"/>
        <v>Chile</v>
      </c>
      <c r="O16" s="19" t="s">
        <v>27919</v>
      </c>
      <c r="P16" s="19" t="s">
        <v>9340</v>
      </c>
      <c r="Q16" s="39">
        <f>+IF($E16="PRODUCTO",VLOOKUP(J16,Categorias[[Producto]:[Columna1]],9,0)&amp;"000",IF($E16="CATEGORÍA",VLOOKUP(J16,Categorias[[Categoría]:[Columna2]],7,0),$Q$1))</f>
        <v>100100000</v>
      </c>
      <c r="R16" s="19" t="s">
        <v>25622</v>
      </c>
      <c r="S16" s="18"/>
      <c r="T16" s="18" t="str">
        <f t="shared" si="6"/>
        <v>Número de empresas agrícolas de Aceite por Región, entre los años 2018-2019</v>
      </c>
      <c r="U16" s="18" t="str">
        <f t="shared" si="7"/>
        <v>Procesamiento: Aceite</v>
      </c>
      <c r="V16" t="s">
        <v>27920</v>
      </c>
      <c r="W16" s="34" t="e">
        <f t="shared" ca="1" si="8"/>
        <v>#NAME?</v>
      </c>
      <c r="X16" s="20" t="s">
        <v>154</v>
      </c>
      <c r="Y16" s="20" t="str">
        <f t="shared" si="9"/>
        <v>Nacional</v>
      </c>
      <c r="Z16" t="str">
        <f t="shared" si="10"/>
        <v>Gráfico que muestra el Número de empresas agrícolas de Aceite por Región, entre los años 2018-2019 en empresas según datos recopilados del directorio de agroindustrías hortofrutícolas efectuados por la ODEPA.</v>
      </c>
      <c r="AA16" s="23">
        <v>44333</v>
      </c>
      <c r="AB16" s="21" t="s">
        <v>25426</v>
      </c>
      <c r="AC16" s="21" t="s">
        <v>25439</v>
      </c>
      <c r="AD16" s="21" t="s">
        <v>25</v>
      </c>
      <c r="AE16" s="21" t="s">
        <v>25</v>
      </c>
      <c r="AF16" s="21" t="s">
        <v>25</v>
      </c>
      <c r="AG16" s="22">
        <f>+VLOOKUP($P16,Parametros[[nombre]:[Columna1]],5,0)</f>
        <v>8</v>
      </c>
      <c r="AH16" s="22">
        <v>13</v>
      </c>
      <c r="AI16" s="22">
        <f>+VLOOKUP($N16,Territorio[[nombre]:[Columna1]],7,0)</f>
        <v>38</v>
      </c>
      <c r="AJ16" s="22" t="e">
        <f>+VLOOKUP(O16,Temporalidad[[nombre]:[Columna1]],7,0)</f>
        <v>#N/A</v>
      </c>
      <c r="AK16" s="22">
        <f>+VLOOKUP(LEFT($D16,3),Tipo_Gráfico[[id3]:[Tipo Gráfico]],2,0)</f>
        <v>1</v>
      </c>
      <c r="AL16" s="40" t="s">
        <v>27813</v>
      </c>
      <c r="AM16" s="21" t="s">
        <v>25</v>
      </c>
      <c r="AN16" s="21" t="s">
        <v>25</v>
      </c>
      <c r="AO16" s="21" t="s">
        <v>25</v>
      </c>
      <c r="AP16" s="34">
        <f>VLOOKUP($AC16,Responsables[],3,0)</f>
        <v>3</v>
      </c>
      <c r="AQ16" s="41">
        <f>VLOOKUP($R16,unidad_medida[[#All],[nombre]:[Columna1]],5,0)</f>
        <v>63</v>
      </c>
    </row>
    <row r="17" spans="1:43" x14ac:dyDescent="0.25">
      <c r="A17" s="34" t="str">
        <f t="shared" ref="A17:A20" si="11">+D17&amp;"-"&amp;E17&amp;"-"&amp;G17&amp;" ||"&amp;F17</f>
        <v>Gráfico 14-Procesamiento-Provincia ||Número de empresas</v>
      </c>
      <c r="B17" s="34" t="str">
        <f>"link"&amp;Estructura!L2</f>
        <v>linkComuna</v>
      </c>
      <c r="C17" s="34">
        <v>10</v>
      </c>
      <c r="D17" s="20" t="s">
        <v>27895</v>
      </c>
      <c r="E17" s="64" t="s">
        <v>27826</v>
      </c>
      <c r="F17" s="45" t="s">
        <v>27891</v>
      </c>
      <c r="G17" s="45" t="s">
        <v>805</v>
      </c>
      <c r="H17"/>
      <c r="I17"/>
      <c r="J17" t="s">
        <v>27836</v>
      </c>
      <c r="M17" s="18" t="str">
        <f t="shared" si="0"/>
        <v>Número de empresas agrícolas de Aceite por Provincia, entre los años 2018-2019</v>
      </c>
      <c r="N17" s="19" t="str">
        <f t="shared" si="5"/>
        <v>Chile</v>
      </c>
      <c r="O17" s="19" t="s">
        <v>27919</v>
      </c>
      <c r="P17" s="19" t="s">
        <v>9340</v>
      </c>
      <c r="Q17" s="39">
        <f>+IF($E17="PRODUCTO",VLOOKUP(J17,Categorias[[Producto]:[Columna1]],9,0)&amp;"000",IF($E17="CATEGORÍA",VLOOKUP(J17,Categorias[[Categoría]:[Columna2]],7,0),$Q$1))</f>
        <v>100100000</v>
      </c>
      <c r="R17" s="19" t="s">
        <v>25622</v>
      </c>
      <c r="S17" s="18"/>
      <c r="T17" s="18" t="str">
        <f t="shared" si="6"/>
        <v>Número de empresas agrícolas de Aceite por Provincia, entre los años 2018-2019</v>
      </c>
      <c r="U17" s="18" t="str">
        <f t="shared" si="7"/>
        <v>Procesamiento: Aceite</v>
      </c>
      <c r="V17" t="s">
        <v>27920</v>
      </c>
      <c r="W17" s="34" t="str">
        <f t="shared" si="8"/>
        <v>linkComuna</v>
      </c>
      <c r="X17" s="20" t="s">
        <v>154</v>
      </c>
      <c r="Y17" s="20" t="str">
        <f t="shared" si="9"/>
        <v>Nacional</v>
      </c>
      <c r="Z17" t="str">
        <f t="shared" si="10"/>
        <v>Gráfico que muestra el Número de empresas agrícolas de Aceite por Provincia, entre los años 2018-2019 en empresas según datos recopilados del directorio de agroindustrías hortofrutícolas efectuados por la ODEPA.</v>
      </c>
      <c r="AA17" s="23">
        <v>44334</v>
      </c>
      <c r="AB17" s="21" t="s">
        <v>25426</v>
      </c>
      <c r="AC17" s="21" t="s">
        <v>25439</v>
      </c>
      <c r="AD17" s="21" t="s">
        <v>25</v>
      </c>
      <c r="AE17" s="21" t="s">
        <v>25</v>
      </c>
      <c r="AF17" s="21" t="s">
        <v>25</v>
      </c>
      <c r="AG17" s="22">
        <f>+VLOOKUP($P17,Parametros[[nombre]:[Columna1]],5,0)</f>
        <v>8</v>
      </c>
      <c r="AH17" s="22">
        <v>14</v>
      </c>
      <c r="AI17" s="22">
        <f>+VLOOKUP($N17,Territorio[[nombre]:[Columna1]],7,0)</f>
        <v>38</v>
      </c>
      <c r="AJ17" s="22" t="e">
        <f>+VLOOKUP(O17,Temporalidad[[nombre]:[Columna1]],7,0)</f>
        <v>#N/A</v>
      </c>
      <c r="AK17" s="22">
        <f>+VLOOKUP(LEFT($D17,3),Tipo_Gráfico[[id3]:[Tipo Gráfico]],2,0)</f>
        <v>1</v>
      </c>
      <c r="AL17" s="40" t="s">
        <v>27813</v>
      </c>
      <c r="AM17" s="21" t="s">
        <v>25</v>
      </c>
      <c r="AN17" s="21" t="s">
        <v>25</v>
      </c>
      <c r="AO17" s="21" t="s">
        <v>25</v>
      </c>
      <c r="AP17" s="34">
        <f>VLOOKUP($AC17,Responsables[],3,0)</f>
        <v>3</v>
      </c>
      <c r="AQ17" s="41">
        <f>VLOOKUP($R17,unidad_medida[[#All],[nombre]:[Columna1]],5,0)</f>
        <v>63</v>
      </c>
    </row>
    <row r="18" spans="1:43" x14ac:dyDescent="0.25">
      <c r="A18" s="34" t="str">
        <f t="shared" si="11"/>
        <v>Gráfico 15-Procesamiento-Comuna ||Número de empresas</v>
      </c>
      <c r="B18" s="34" t="str">
        <f>"link"&amp;Estructura!L3</f>
        <v>linkPica</v>
      </c>
      <c r="C18" s="34">
        <v>10</v>
      </c>
      <c r="D18" s="20" t="s">
        <v>27896</v>
      </c>
      <c r="E18" s="64" t="s">
        <v>27826</v>
      </c>
      <c r="F18" s="45" t="s">
        <v>27891</v>
      </c>
      <c r="G18" s="45" t="s">
        <v>1063</v>
      </c>
      <c r="H18"/>
      <c r="I18"/>
      <c r="J18" t="s">
        <v>27836</v>
      </c>
      <c r="M18" s="18" t="str">
        <f t="shared" si="0"/>
        <v>Número de empresas agrícolas de Aceite por Comuna, entre los años 2018-2019</v>
      </c>
      <c r="N18" s="19" t="str">
        <f t="shared" si="5"/>
        <v>Chile</v>
      </c>
      <c r="O18" s="19" t="s">
        <v>27919</v>
      </c>
      <c r="P18" s="19" t="s">
        <v>9340</v>
      </c>
      <c r="Q18" s="39">
        <f>+IF($E18="PRODUCTO",VLOOKUP(J18,Categorias[[Producto]:[Columna1]],9,0)&amp;"000",IF($E18="CATEGORÍA",VLOOKUP(J18,Categorias[[Categoría]:[Columna2]],7,0),$Q$1))</f>
        <v>100100000</v>
      </c>
      <c r="R18" s="19" t="s">
        <v>25622</v>
      </c>
      <c r="S18" s="18"/>
      <c r="T18" s="18" t="str">
        <f t="shared" si="6"/>
        <v>Número de empresas agrícolas de Aceite por Comuna, entre los años 2018-2019</v>
      </c>
      <c r="U18" s="18" t="str">
        <f t="shared" si="7"/>
        <v>Procesamiento: Aceite</v>
      </c>
      <c r="V18" t="s">
        <v>27920</v>
      </c>
      <c r="W18" s="34" t="str">
        <f t="shared" si="8"/>
        <v>linkPica</v>
      </c>
      <c r="X18" s="20" t="s">
        <v>154</v>
      </c>
      <c r="Y18" s="20" t="str">
        <f t="shared" si="9"/>
        <v>Nacional</v>
      </c>
      <c r="Z18" t="str">
        <f t="shared" si="10"/>
        <v>Gráfico que muestra el Número de empresas agrícolas de Aceite por Comuna, entre los años 2018-2019 en empresas según datos recopilados del directorio de agroindustrías hortofrutícolas efectuados por la ODEPA.</v>
      </c>
      <c r="AA18" s="23">
        <v>44335</v>
      </c>
      <c r="AB18" s="21" t="s">
        <v>25426</v>
      </c>
      <c r="AC18" s="21" t="s">
        <v>25439</v>
      </c>
      <c r="AD18" s="21" t="s">
        <v>25</v>
      </c>
      <c r="AE18" s="21" t="s">
        <v>25</v>
      </c>
      <c r="AF18" s="21" t="s">
        <v>25</v>
      </c>
      <c r="AG18" s="22">
        <f>+VLOOKUP($P18,Parametros[[nombre]:[Columna1]],5,0)</f>
        <v>8</v>
      </c>
      <c r="AH18" s="22">
        <v>15</v>
      </c>
      <c r="AI18" s="22">
        <f>+VLOOKUP($N18,Territorio[[nombre]:[Columna1]],7,0)</f>
        <v>38</v>
      </c>
      <c r="AJ18" s="22" t="e">
        <f>+VLOOKUP(O18,Temporalidad[[nombre]:[Columna1]],7,0)</f>
        <v>#N/A</v>
      </c>
      <c r="AK18" s="22">
        <f>+VLOOKUP(LEFT($D18,3),Tipo_Gráfico[[id3]:[Tipo Gráfico]],2,0)</f>
        <v>1</v>
      </c>
      <c r="AL18" s="40" t="s">
        <v>27813</v>
      </c>
      <c r="AM18" s="21" t="s">
        <v>25</v>
      </c>
      <c r="AN18" s="21" t="s">
        <v>25</v>
      </c>
      <c r="AO18" s="21" t="s">
        <v>25</v>
      </c>
      <c r="AP18" s="34">
        <f>VLOOKUP($AC18,Responsables[],3,0)</f>
        <v>3</v>
      </c>
      <c r="AQ18" s="41">
        <f>VLOOKUP($R18,unidad_medida[[#All],[nombre]:[Columna1]],5,0)</f>
        <v>63</v>
      </c>
    </row>
    <row r="19" spans="1:43" x14ac:dyDescent="0.25">
      <c r="A19" s="34" t="str">
        <f t="shared" si="11"/>
        <v>Gráfico 16-Procesamiento-Producto ||Número de empresas</v>
      </c>
      <c r="B19" s="34" t="str">
        <f>"link"&amp;Estructura!L4</f>
        <v>linkCopiapó</v>
      </c>
      <c r="C19" s="34">
        <v>10</v>
      </c>
      <c r="D19" s="20" t="s">
        <v>27897</v>
      </c>
      <c r="E19" s="64" t="s">
        <v>27826</v>
      </c>
      <c r="F19" s="45" t="s">
        <v>27891</v>
      </c>
      <c r="G19" s="45" t="s">
        <v>9554</v>
      </c>
      <c r="H19"/>
      <c r="I19"/>
      <c r="J19" t="s">
        <v>27836</v>
      </c>
      <c r="M19" s="18" t="str">
        <f t="shared" si="0"/>
        <v>Número de empresas agrícolas de Aceite por Producto, entre los años 2018-2019</v>
      </c>
      <c r="N19" s="19" t="str">
        <f t="shared" si="5"/>
        <v>Chile</v>
      </c>
      <c r="O19" s="19" t="s">
        <v>27919</v>
      </c>
      <c r="P19" s="19" t="s">
        <v>9340</v>
      </c>
      <c r="Q19" s="39">
        <f>+IF($E19="PRODUCTO",VLOOKUP(J19,Categorias[[Producto]:[Columna1]],9,0)&amp;"000",IF($E19="CATEGORÍA",VLOOKUP(J19,Categorias[[Categoría]:[Columna2]],7,0),$Q$1))</f>
        <v>100100000</v>
      </c>
      <c r="R19" s="19" t="s">
        <v>25622</v>
      </c>
      <c r="S19" s="18"/>
      <c r="T19" s="18" t="str">
        <f t="shared" si="6"/>
        <v>Número de empresas agrícolas de Aceite por Producto, entre los años 2018-2019</v>
      </c>
      <c r="U19" s="18" t="str">
        <f t="shared" si="7"/>
        <v>Procesamiento: Aceite</v>
      </c>
      <c r="V19" t="s">
        <v>27920</v>
      </c>
      <c r="W19" s="34" t="str">
        <f t="shared" si="8"/>
        <v>linkCopiapó</v>
      </c>
      <c r="X19" s="20" t="s">
        <v>154</v>
      </c>
      <c r="Y19" s="20" t="str">
        <f t="shared" si="9"/>
        <v>Nacional</v>
      </c>
      <c r="Z19" t="str">
        <f t="shared" si="10"/>
        <v>Gráfico que muestra el Número de empresas agrícolas de Aceite por Producto, entre los años 2018-2019 en empresas según datos recopilados del directorio de agroindustrías hortofrutícolas efectuados por la ODEPA.</v>
      </c>
      <c r="AA19" s="23">
        <v>44336</v>
      </c>
      <c r="AB19" s="21" t="s">
        <v>25426</v>
      </c>
      <c r="AC19" s="21" t="s">
        <v>25439</v>
      </c>
      <c r="AD19" s="21" t="s">
        <v>25</v>
      </c>
      <c r="AE19" s="21" t="s">
        <v>25</v>
      </c>
      <c r="AF19" s="21" t="s">
        <v>25</v>
      </c>
      <c r="AG19" s="22">
        <f>+VLOOKUP($P19,Parametros[[nombre]:[Columna1]],5,0)</f>
        <v>8</v>
      </c>
      <c r="AH19" s="22">
        <v>16</v>
      </c>
      <c r="AI19" s="22">
        <f>+VLOOKUP($N19,Territorio[[nombre]:[Columna1]],7,0)</f>
        <v>38</v>
      </c>
      <c r="AJ19" s="22" t="e">
        <f>+VLOOKUP(O19,Temporalidad[[nombre]:[Columna1]],7,0)</f>
        <v>#N/A</v>
      </c>
      <c r="AK19" s="22">
        <f>+VLOOKUP(LEFT($D19,3),Tipo_Gráfico[[id3]:[Tipo Gráfico]],2,0)</f>
        <v>1</v>
      </c>
      <c r="AL19" s="40" t="s">
        <v>27813</v>
      </c>
      <c r="AM19" s="21" t="s">
        <v>25</v>
      </c>
      <c r="AN19" s="21" t="s">
        <v>25</v>
      </c>
      <c r="AO19" s="21" t="s">
        <v>25</v>
      </c>
      <c r="AP19" s="34">
        <f>VLOOKUP($AC19,Responsables[],3,0)</f>
        <v>3</v>
      </c>
      <c r="AQ19" s="41">
        <f>VLOOKUP($R19,unidad_medida[[#All],[nombre]:[Columna1]],5,0)</f>
        <v>63</v>
      </c>
    </row>
    <row r="20" spans="1:43" x14ac:dyDescent="0.25">
      <c r="A20" s="34" t="str">
        <f t="shared" si="11"/>
        <v>Gráfico 17-Procesamiento-Categoría ||Número de empresas</v>
      </c>
      <c r="B20" s="34" t="str">
        <f>"link"&amp;Estructura!L5</f>
        <v>linkCaldera</v>
      </c>
      <c r="C20" s="34">
        <v>10</v>
      </c>
      <c r="D20" s="20" t="s">
        <v>27898</v>
      </c>
      <c r="E20" s="64" t="s">
        <v>27826</v>
      </c>
      <c r="F20" s="45" t="s">
        <v>27891</v>
      </c>
      <c r="G20" s="45" t="s">
        <v>9557</v>
      </c>
      <c r="H20"/>
      <c r="I20"/>
      <c r="J20" t="s">
        <v>27836</v>
      </c>
      <c r="M20" s="18" t="str">
        <f t="shared" si="0"/>
        <v>Número de empresas agrícolas de Aceite por Categoría, entre los años 2018-2019</v>
      </c>
      <c r="N20" s="19" t="str">
        <f t="shared" si="5"/>
        <v>Chile</v>
      </c>
      <c r="O20" s="19" t="s">
        <v>27919</v>
      </c>
      <c r="P20" s="19" t="s">
        <v>9340</v>
      </c>
      <c r="Q20" s="39">
        <f>+IF($E20="PRODUCTO",VLOOKUP(J20,Categorias[[Producto]:[Columna1]],9,0)&amp;"000",IF($E20="CATEGORÍA",VLOOKUP(J20,Categorias[[Categoría]:[Columna2]],7,0),$Q$1))</f>
        <v>100100000</v>
      </c>
      <c r="R20" s="19" t="s">
        <v>25622</v>
      </c>
      <c r="S20" s="18"/>
      <c r="T20" s="18" t="str">
        <f t="shared" si="6"/>
        <v>Número de empresas agrícolas de Aceite por Categoría, entre los años 2018-2019</v>
      </c>
      <c r="U20" s="18" t="str">
        <f t="shared" si="7"/>
        <v>Procesamiento: Aceite</v>
      </c>
      <c r="V20" t="s">
        <v>27920</v>
      </c>
      <c r="W20" s="34" t="str">
        <f t="shared" si="8"/>
        <v>linkCaldera</v>
      </c>
      <c r="X20" s="20" t="s">
        <v>154</v>
      </c>
      <c r="Y20" s="20" t="str">
        <f t="shared" si="9"/>
        <v>Nacional</v>
      </c>
      <c r="Z20" t="str">
        <f t="shared" si="10"/>
        <v>Gráfico que muestra el Número de empresas agrícolas de Aceite por Categoría, entre los años 2018-2019 en empresas según datos recopilados del directorio de agroindustrías hortofrutícolas efectuados por la ODEPA.</v>
      </c>
      <c r="AA20" s="23">
        <v>44337</v>
      </c>
      <c r="AB20" s="21" t="s">
        <v>25426</v>
      </c>
      <c r="AC20" s="21" t="s">
        <v>25439</v>
      </c>
      <c r="AD20" s="21" t="s">
        <v>25</v>
      </c>
      <c r="AE20" s="21" t="s">
        <v>25</v>
      </c>
      <c r="AF20" s="21" t="s">
        <v>25</v>
      </c>
      <c r="AG20" s="22">
        <f>+VLOOKUP($P20,Parametros[[nombre]:[Columna1]],5,0)</f>
        <v>8</v>
      </c>
      <c r="AH20" s="22">
        <v>17</v>
      </c>
      <c r="AI20" s="22">
        <f>+VLOOKUP($N20,Territorio[[nombre]:[Columna1]],7,0)</f>
        <v>38</v>
      </c>
      <c r="AJ20" s="22" t="e">
        <f>+VLOOKUP(O20,Temporalidad[[nombre]:[Columna1]],7,0)</f>
        <v>#N/A</v>
      </c>
      <c r="AK20" s="22">
        <f>+VLOOKUP(LEFT($D20,3),Tipo_Gráfico[[id3]:[Tipo Gráfico]],2,0)</f>
        <v>1</v>
      </c>
      <c r="AL20" s="40" t="s">
        <v>27813</v>
      </c>
      <c r="AM20" s="21" t="s">
        <v>25</v>
      </c>
      <c r="AN20" s="21" t="s">
        <v>25</v>
      </c>
      <c r="AO20" s="21" t="s">
        <v>25</v>
      </c>
      <c r="AP20" s="34">
        <f>VLOOKUP($AC20,Responsables[],3,0)</f>
        <v>3</v>
      </c>
      <c r="AQ20" s="41">
        <f>VLOOKUP($R20,unidad_medida[[#All],[nombre]:[Columna1]],5,0)</f>
        <v>63</v>
      </c>
    </row>
    <row r="21" spans="1:43" x14ac:dyDescent="0.25">
      <c r="A21" s="34" t="str">
        <f t="shared" ref="A21:A29" si="12">+D21&amp;"-"&amp;E21&amp;"-"&amp;G21&amp;" ||"&amp;F21</f>
        <v>Gráfico 18-Producto-Región ||Número de empresas</v>
      </c>
      <c r="B21" s="34" t="str">
        <f>"link"&amp;Estructura!L6</f>
        <v>linkVallenar</v>
      </c>
      <c r="C21" s="34">
        <v>13</v>
      </c>
      <c r="D21" s="20" t="s">
        <v>27899</v>
      </c>
      <c r="E21" s="65" t="s">
        <v>9554</v>
      </c>
      <c r="F21" s="46" t="s">
        <v>27891</v>
      </c>
      <c r="G21" s="46" t="s">
        <v>756</v>
      </c>
      <c r="H21"/>
      <c r="I21"/>
      <c r="J21" t="s">
        <v>11256</v>
      </c>
      <c r="M21" s="18" t="str">
        <f t="shared" si="0"/>
        <v>Número de empresas agrícolas de Berries por Región, entre los años 2018-2019</v>
      </c>
      <c r="N21" s="19" t="str">
        <f t="shared" si="5"/>
        <v>Chile</v>
      </c>
      <c r="O21" s="19" t="s">
        <v>27919</v>
      </c>
      <c r="P21" s="19" t="s">
        <v>9340</v>
      </c>
      <c r="Q21" s="39" t="str">
        <f>+IF($E21="PRODUCTO",VLOOKUP(J21,Categorias[[Producto]:[Columna1]],9,0)&amp;"000",IF($E21="CATEGORÍA",VLOOKUP(J21,Categorias[[Categoría]:[Columna2]],7,0),$Q$1))</f>
        <v>100101000</v>
      </c>
      <c r="R21" s="19" t="s">
        <v>25622</v>
      </c>
      <c r="S21" s="18"/>
      <c r="T21" s="18" t="str">
        <f t="shared" si="6"/>
        <v>Número de empresas agrícolas de Berries por Región, entre los años 2018-2019</v>
      </c>
      <c r="U21" s="18" t="str">
        <f t="shared" si="7"/>
        <v>Producto: Berries</v>
      </c>
      <c r="V21" t="s">
        <v>27920</v>
      </c>
      <c r="W21" s="34" t="str">
        <f t="shared" si="8"/>
        <v>linkVallenar</v>
      </c>
      <c r="X21" s="20" t="s">
        <v>154</v>
      </c>
      <c r="Y21" s="20" t="str">
        <f t="shared" si="9"/>
        <v>Nacional</v>
      </c>
      <c r="Z21" t="str">
        <f t="shared" si="10"/>
        <v>Gráfico que muestra el Número de empresas agrícolas de Berries por Región, entre los años 2018-2019 en empresas según datos recopilados del directorio de agroindustrías hortofrutícolas efectuados por la ODEPA.</v>
      </c>
      <c r="AA21" s="23">
        <v>44338</v>
      </c>
      <c r="AB21" s="21" t="s">
        <v>25426</v>
      </c>
      <c r="AC21" s="21" t="s">
        <v>25439</v>
      </c>
      <c r="AD21" s="21" t="s">
        <v>25</v>
      </c>
      <c r="AE21" s="21" t="s">
        <v>25</v>
      </c>
      <c r="AF21" s="21" t="s">
        <v>25</v>
      </c>
      <c r="AG21" s="22">
        <f>+VLOOKUP($P21,Parametros[[nombre]:[Columna1]],5,0)</f>
        <v>8</v>
      </c>
      <c r="AH21" s="22">
        <v>18</v>
      </c>
      <c r="AI21" s="22">
        <f>+VLOOKUP($N21,Territorio[[nombre]:[Columna1]],7,0)</f>
        <v>38</v>
      </c>
      <c r="AJ21" s="22" t="e">
        <f>+VLOOKUP(O21,Temporalidad[[nombre]:[Columna1]],7,0)</f>
        <v>#N/A</v>
      </c>
      <c r="AK21" s="22">
        <f>+VLOOKUP(LEFT($D21,3),Tipo_Gráfico[[id3]:[Tipo Gráfico]],2,0)</f>
        <v>1</v>
      </c>
      <c r="AL21" s="40" t="s">
        <v>27813</v>
      </c>
      <c r="AM21" s="21" t="s">
        <v>25</v>
      </c>
      <c r="AN21" s="21" t="s">
        <v>25</v>
      </c>
      <c r="AO21" s="21" t="s">
        <v>25</v>
      </c>
      <c r="AP21" s="34">
        <f>VLOOKUP($AC21,Responsables[],3,0)</f>
        <v>3</v>
      </c>
      <c r="AQ21" s="41">
        <f>VLOOKUP($R21,unidad_medida[[#All],[nombre]:[Columna1]],5,0)</f>
        <v>63</v>
      </c>
    </row>
    <row r="22" spans="1:43" x14ac:dyDescent="0.25">
      <c r="A22" s="34" t="str">
        <f t="shared" si="12"/>
        <v>Gráfico 19-Producto-Provincia ||Número de empresas</v>
      </c>
      <c r="B22" s="34" t="str">
        <f>"link"&amp;Estructura!L7</f>
        <v>linkFreirina</v>
      </c>
      <c r="C22" s="34">
        <v>13</v>
      </c>
      <c r="D22" s="20" t="s">
        <v>27900</v>
      </c>
      <c r="E22" s="65" t="s">
        <v>9554</v>
      </c>
      <c r="F22" s="46" t="s">
        <v>27891</v>
      </c>
      <c r="G22" s="46" t="s">
        <v>805</v>
      </c>
      <c r="H22"/>
      <c r="I22"/>
      <c r="J22" t="s">
        <v>11256</v>
      </c>
      <c r="M22" s="18" t="str">
        <f t="shared" si="0"/>
        <v>Número de empresas agrícolas de Berries por Provincia, entre los años 2018-2019</v>
      </c>
      <c r="N22" s="19" t="str">
        <f t="shared" si="5"/>
        <v>Chile</v>
      </c>
      <c r="O22" s="19" t="s">
        <v>27919</v>
      </c>
      <c r="P22" s="19" t="s">
        <v>9340</v>
      </c>
      <c r="Q22" s="39" t="str">
        <f>+IF($E22="PRODUCTO",VLOOKUP(J22,Categorias[[Producto]:[Columna1]],9,0)&amp;"000",IF($E22="CATEGORÍA",VLOOKUP(J22,Categorias[[Categoría]:[Columna2]],7,0),$Q$1))</f>
        <v>100101000</v>
      </c>
      <c r="R22" s="19" t="s">
        <v>25622</v>
      </c>
      <c r="S22" s="18"/>
      <c r="T22" s="18" t="str">
        <f t="shared" si="6"/>
        <v>Número de empresas agrícolas de Berries por Provincia, entre los años 2018-2019</v>
      </c>
      <c r="U22" s="18" t="str">
        <f t="shared" si="7"/>
        <v>Producto: Berries</v>
      </c>
      <c r="V22" t="s">
        <v>27920</v>
      </c>
      <c r="W22" s="34" t="str">
        <f t="shared" si="8"/>
        <v>linkFreirina</v>
      </c>
      <c r="X22" s="20" t="s">
        <v>154</v>
      </c>
      <c r="Y22" s="20" t="str">
        <f t="shared" si="9"/>
        <v>Nacional</v>
      </c>
      <c r="Z22" t="str">
        <f t="shared" si="10"/>
        <v>Gráfico que muestra el Número de empresas agrícolas de Berries por Provincia, entre los años 2018-2019 en empresas según datos recopilados del directorio de agroindustrías hortofrutícolas efectuados por la ODEPA.</v>
      </c>
      <c r="AA22" s="23">
        <v>44339</v>
      </c>
      <c r="AB22" s="21" t="s">
        <v>25426</v>
      </c>
      <c r="AC22" s="21" t="s">
        <v>25439</v>
      </c>
      <c r="AD22" s="21" t="s">
        <v>25</v>
      </c>
      <c r="AE22" s="21" t="s">
        <v>25</v>
      </c>
      <c r="AF22" s="21" t="s">
        <v>25</v>
      </c>
      <c r="AG22" s="22">
        <f>+VLOOKUP($P22,Parametros[[nombre]:[Columna1]],5,0)</f>
        <v>8</v>
      </c>
      <c r="AH22" s="22">
        <v>19</v>
      </c>
      <c r="AI22" s="22">
        <f>+VLOOKUP($N22,Territorio[[nombre]:[Columna1]],7,0)</f>
        <v>38</v>
      </c>
      <c r="AJ22" s="22" t="e">
        <f>+VLOOKUP(O22,Temporalidad[[nombre]:[Columna1]],7,0)</f>
        <v>#N/A</v>
      </c>
      <c r="AK22" s="22">
        <f>+VLOOKUP(LEFT($D22,3),Tipo_Gráfico[[id3]:[Tipo Gráfico]],2,0)</f>
        <v>1</v>
      </c>
      <c r="AL22" s="40" t="s">
        <v>27813</v>
      </c>
      <c r="AM22" s="21" t="s">
        <v>25</v>
      </c>
      <c r="AN22" s="21" t="s">
        <v>25</v>
      </c>
      <c r="AO22" s="21" t="s">
        <v>25</v>
      </c>
      <c r="AP22" s="34">
        <f>VLOOKUP($AC22,Responsables[],3,0)</f>
        <v>3</v>
      </c>
      <c r="AQ22" s="41">
        <f>VLOOKUP($R22,unidad_medida[[#All],[nombre]:[Columna1]],5,0)</f>
        <v>63</v>
      </c>
    </row>
    <row r="23" spans="1:43" x14ac:dyDescent="0.25">
      <c r="A23" s="34" t="str">
        <f t="shared" si="12"/>
        <v>Gráfico 20-Producto-Comuna ||Número de empresas</v>
      </c>
      <c r="B23" s="34" t="str">
        <f>"link"&amp;Estructura!L8</f>
        <v>linkHuasco</v>
      </c>
      <c r="C23" s="34">
        <v>13</v>
      </c>
      <c r="D23" s="20" t="s">
        <v>27901</v>
      </c>
      <c r="E23" s="65" t="s">
        <v>9554</v>
      </c>
      <c r="F23" s="46" t="s">
        <v>27891</v>
      </c>
      <c r="G23" s="46" t="s">
        <v>1063</v>
      </c>
      <c r="H23"/>
      <c r="I23"/>
      <c r="J23" t="s">
        <v>11256</v>
      </c>
      <c r="M23" s="18" t="str">
        <f t="shared" si="0"/>
        <v>Número de empresas agrícolas de Berries por Comuna, entre los años 2018-2019</v>
      </c>
      <c r="N23" s="19" t="str">
        <f t="shared" si="5"/>
        <v>Chile</v>
      </c>
      <c r="O23" s="19" t="s">
        <v>27919</v>
      </c>
      <c r="P23" s="19" t="s">
        <v>9340</v>
      </c>
      <c r="Q23" s="39" t="str">
        <f>+IF($E23="PRODUCTO",VLOOKUP(J23,Categorias[[Producto]:[Columna1]],9,0)&amp;"000",IF($E23="CATEGORÍA",VLOOKUP(J23,Categorias[[Categoría]:[Columna2]],7,0),$Q$1))</f>
        <v>100101000</v>
      </c>
      <c r="R23" s="19" t="s">
        <v>25622</v>
      </c>
      <c r="S23" s="18"/>
      <c r="T23" s="18" t="str">
        <f t="shared" si="6"/>
        <v>Número de empresas agrícolas de Berries por Comuna, entre los años 2018-2019</v>
      </c>
      <c r="U23" s="18" t="str">
        <f t="shared" si="7"/>
        <v>Producto: Berries</v>
      </c>
      <c r="V23" t="s">
        <v>27920</v>
      </c>
      <c r="W23" s="34" t="str">
        <f t="shared" si="8"/>
        <v>linkHuasco</v>
      </c>
      <c r="X23" s="20" t="s">
        <v>154</v>
      </c>
      <c r="Y23" s="20" t="str">
        <f t="shared" si="9"/>
        <v>Nacional</v>
      </c>
      <c r="Z23" t="str">
        <f t="shared" si="10"/>
        <v>Gráfico que muestra el Número de empresas agrícolas de Berries por Comuna, entre los años 2018-2019 en empresas según datos recopilados del directorio de agroindustrías hortofrutícolas efectuados por la ODEPA.</v>
      </c>
      <c r="AA23" s="23">
        <v>44340</v>
      </c>
      <c r="AB23" s="21" t="s">
        <v>25426</v>
      </c>
      <c r="AC23" s="21" t="s">
        <v>25439</v>
      </c>
      <c r="AD23" s="21" t="s">
        <v>25</v>
      </c>
      <c r="AE23" s="21" t="s">
        <v>25</v>
      </c>
      <c r="AF23" s="21" t="s">
        <v>25</v>
      </c>
      <c r="AG23" s="22">
        <f>+VLOOKUP($P23,Parametros[[nombre]:[Columna1]],5,0)</f>
        <v>8</v>
      </c>
      <c r="AH23" s="22">
        <v>20</v>
      </c>
      <c r="AI23" s="22">
        <f>+VLOOKUP($N23,Territorio[[nombre]:[Columna1]],7,0)</f>
        <v>38</v>
      </c>
      <c r="AJ23" s="22" t="e">
        <f>+VLOOKUP(O23,Temporalidad[[nombre]:[Columna1]],7,0)</f>
        <v>#N/A</v>
      </c>
      <c r="AK23" s="22">
        <f>+VLOOKUP(LEFT($D23,3),Tipo_Gráfico[[id3]:[Tipo Gráfico]],2,0)</f>
        <v>1</v>
      </c>
      <c r="AL23" s="40" t="s">
        <v>27813</v>
      </c>
      <c r="AM23" s="21" t="s">
        <v>25</v>
      </c>
      <c r="AN23" s="21" t="s">
        <v>25</v>
      </c>
      <c r="AO23" s="21" t="s">
        <v>25</v>
      </c>
      <c r="AP23" s="34">
        <f>VLOOKUP($AC23,Responsables[],3,0)</f>
        <v>3</v>
      </c>
      <c r="AQ23" s="41">
        <f>VLOOKUP($R23,unidad_medida[[#All],[nombre]:[Columna1]],5,0)</f>
        <v>63</v>
      </c>
    </row>
    <row r="24" spans="1:43" x14ac:dyDescent="0.25">
      <c r="A24" s="34" t="str">
        <f t="shared" si="12"/>
        <v>Gráfico 21-Producto-Procesamiento ||Número de empresas</v>
      </c>
      <c r="B24" s="34" t="str">
        <f>"link"&amp;Estructura!L9</f>
        <v>linkCoquimbo</v>
      </c>
      <c r="C24" s="34">
        <v>13</v>
      </c>
      <c r="D24" s="20" t="s">
        <v>27902</v>
      </c>
      <c r="E24" s="65" t="s">
        <v>9554</v>
      </c>
      <c r="F24" s="46" t="s">
        <v>27891</v>
      </c>
      <c r="G24" s="46" t="s">
        <v>27826</v>
      </c>
      <c r="H24"/>
      <c r="I24"/>
      <c r="J24" t="s">
        <v>11256</v>
      </c>
      <c r="M24" s="18" t="str">
        <f t="shared" si="0"/>
        <v>Número de empresas agrícolas de Berries por Procesamiento, entre los años 2018-2019</v>
      </c>
      <c r="N24" s="19" t="str">
        <f t="shared" si="5"/>
        <v>Chile</v>
      </c>
      <c r="O24" s="19" t="s">
        <v>27919</v>
      </c>
      <c r="P24" s="19" t="s">
        <v>9340</v>
      </c>
      <c r="Q24" s="39" t="str">
        <f>+IF($E24="PRODUCTO",VLOOKUP(J24,Categorias[[Producto]:[Columna1]],9,0)&amp;"000",IF($E24="CATEGORÍA",VLOOKUP(J24,Categorias[[Categoría]:[Columna2]],7,0),$Q$1))</f>
        <v>100101000</v>
      </c>
      <c r="R24" s="19" t="s">
        <v>25622</v>
      </c>
      <c r="S24" s="18"/>
      <c r="T24" s="18" t="str">
        <f t="shared" si="6"/>
        <v>Número de empresas agrícolas de Berries por Procesamiento, entre los años 2018-2019</v>
      </c>
      <c r="U24" s="18" t="str">
        <f t="shared" si="7"/>
        <v>Producto: Berries</v>
      </c>
      <c r="V24" t="s">
        <v>27920</v>
      </c>
      <c r="W24" s="34" t="str">
        <f t="shared" si="8"/>
        <v>linkCoquimbo</v>
      </c>
      <c r="X24" s="20" t="s">
        <v>154</v>
      </c>
      <c r="Y24" s="20" t="str">
        <f t="shared" si="9"/>
        <v>Nacional</v>
      </c>
      <c r="Z24" t="str">
        <f t="shared" si="10"/>
        <v>Gráfico que muestra el Número de empresas agrícolas de Berries por Procesamiento, entre los años 2018-2019 en empresas según datos recopilados del directorio de agroindustrías hortofrutícolas efectuados por la ODEPA.</v>
      </c>
      <c r="AA24" s="23">
        <v>44341</v>
      </c>
      <c r="AB24" s="21" t="s">
        <v>25426</v>
      </c>
      <c r="AC24" s="21" t="s">
        <v>25439</v>
      </c>
      <c r="AD24" s="21" t="s">
        <v>25</v>
      </c>
      <c r="AE24" s="21" t="s">
        <v>25</v>
      </c>
      <c r="AF24" s="21" t="s">
        <v>25</v>
      </c>
      <c r="AG24" s="22">
        <f>+VLOOKUP($P24,Parametros[[nombre]:[Columna1]],5,0)</f>
        <v>8</v>
      </c>
      <c r="AH24" s="22">
        <v>21</v>
      </c>
      <c r="AI24" s="22">
        <f>+VLOOKUP($N24,Territorio[[nombre]:[Columna1]],7,0)</f>
        <v>38</v>
      </c>
      <c r="AJ24" s="22" t="e">
        <f>+VLOOKUP(O24,Temporalidad[[nombre]:[Columna1]],7,0)</f>
        <v>#N/A</v>
      </c>
      <c r="AK24" s="22">
        <f>+VLOOKUP(LEFT($D24,3),Tipo_Gráfico[[id3]:[Tipo Gráfico]],2,0)</f>
        <v>1</v>
      </c>
      <c r="AL24" s="40" t="s">
        <v>27813</v>
      </c>
      <c r="AM24" s="21" t="s">
        <v>25</v>
      </c>
      <c r="AN24" s="21" t="s">
        <v>25</v>
      </c>
      <c r="AO24" s="21" t="s">
        <v>25</v>
      </c>
      <c r="AP24" s="34">
        <f>VLOOKUP($AC24,Responsables[],3,0)</f>
        <v>3</v>
      </c>
      <c r="AQ24" s="41">
        <f>VLOOKUP($R24,unidad_medida[[#All],[nombre]:[Columna1]],5,0)</f>
        <v>63</v>
      </c>
    </row>
    <row r="25" spans="1:43" x14ac:dyDescent="0.25">
      <c r="A25" s="34" t="str">
        <f t="shared" si="12"/>
        <v>Gráfico 22-Producto-Categoría ||Número de empresas</v>
      </c>
      <c r="B25" s="34" t="str">
        <f>"link"&amp;Estructura!L10</f>
        <v>linkCanela</v>
      </c>
      <c r="C25" s="34">
        <v>13</v>
      </c>
      <c r="D25" s="20" t="s">
        <v>27903</v>
      </c>
      <c r="E25" s="65" t="s">
        <v>9554</v>
      </c>
      <c r="F25" s="46" t="s">
        <v>27891</v>
      </c>
      <c r="G25" s="46" t="s">
        <v>9557</v>
      </c>
      <c r="H25"/>
      <c r="I25"/>
      <c r="J25" t="s">
        <v>11256</v>
      </c>
      <c r="M25" s="18" t="str">
        <f t="shared" si="0"/>
        <v>Número de empresas agrícolas de Berries por Categoría, entre los años 2018-2019</v>
      </c>
      <c r="N25" s="19" t="str">
        <f t="shared" si="5"/>
        <v>Chile</v>
      </c>
      <c r="O25" s="19" t="s">
        <v>27919</v>
      </c>
      <c r="P25" s="19" t="s">
        <v>9340</v>
      </c>
      <c r="Q25" s="39" t="str">
        <f>+IF($E25="PRODUCTO",VLOOKUP(J25,Categorias[[Producto]:[Columna1]],9,0)&amp;"000",IF($E25="CATEGORÍA",VLOOKUP(J25,Categorias[[Categoría]:[Columna2]],7,0),$Q$1))</f>
        <v>100101000</v>
      </c>
      <c r="R25" s="19" t="s">
        <v>25622</v>
      </c>
      <c r="S25" s="18"/>
      <c r="T25" s="18" t="str">
        <f t="shared" si="6"/>
        <v>Número de empresas agrícolas de Berries por Categoría, entre los años 2018-2019</v>
      </c>
      <c r="U25" s="18" t="str">
        <f t="shared" si="7"/>
        <v>Producto: Berries</v>
      </c>
      <c r="V25" t="s">
        <v>27920</v>
      </c>
      <c r="W25" s="34" t="str">
        <f t="shared" si="8"/>
        <v>linkCanela</v>
      </c>
      <c r="X25" s="20" t="s">
        <v>154</v>
      </c>
      <c r="Y25" s="20" t="str">
        <f t="shared" si="9"/>
        <v>Nacional</v>
      </c>
      <c r="Z25" t="str">
        <f t="shared" si="10"/>
        <v>Gráfico que muestra el Número de empresas agrícolas de Berries por Categoría, entre los años 2018-2019 en empresas según datos recopilados del directorio de agroindustrías hortofrutícolas efectuados por la ODEPA.</v>
      </c>
      <c r="AA25" s="23">
        <v>44342</v>
      </c>
      <c r="AB25" s="21" t="s">
        <v>25426</v>
      </c>
      <c r="AC25" s="21" t="s">
        <v>25439</v>
      </c>
      <c r="AD25" s="21" t="s">
        <v>25</v>
      </c>
      <c r="AE25" s="21" t="s">
        <v>25</v>
      </c>
      <c r="AF25" s="21" t="s">
        <v>25</v>
      </c>
      <c r="AG25" s="22">
        <f>+VLOOKUP($P25,Parametros[[nombre]:[Columna1]],5,0)</f>
        <v>8</v>
      </c>
      <c r="AH25" s="22">
        <v>22</v>
      </c>
      <c r="AI25" s="22">
        <f>+VLOOKUP($N25,Territorio[[nombre]:[Columna1]],7,0)</f>
        <v>38</v>
      </c>
      <c r="AJ25" s="22" t="e">
        <f>+VLOOKUP(O25,Temporalidad[[nombre]:[Columna1]],7,0)</f>
        <v>#N/A</v>
      </c>
      <c r="AK25" s="22">
        <f>+VLOOKUP(LEFT($D25,3),Tipo_Gráfico[[id3]:[Tipo Gráfico]],2,0)</f>
        <v>1</v>
      </c>
      <c r="AL25" s="40" t="s">
        <v>27813</v>
      </c>
      <c r="AM25" s="21" t="s">
        <v>25</v>
      </c>
      <c r="AN25" s="21" t="s">
        <v>25</v>
      </c>
      <c r="AO25" s="21" t="s">
        <v>25</v>
      </c>
      <c r="AP25" s="34">
        <f>VLOOKUP($AC25,Responsables[],3,0)</f>
        <v>3</v>
      </c>
      <c r="AQ25" s="41">
        <f>VLOOKUP($R25,unidad_medida[[#All],[nombre]:[Columna1]],5,0)</f>
        <v>63</v>
      </c>
    </row>
    <row r="26" spans="1:43" x14ac:dyDescent="0.25">
      <c r="A26" s="34" t="str">
        <f t="shared" si="12"/>
        <v>Gráfico 23-Categoria-Región ||Número de empresas</v>
      </c>
      <c r="B26" s="34" t="str">
        <f>"link"&amp;Estructura!L11</f>
        <v>linkSalamanca</v>
      </c>
      <c r="C26" s="34">
        <v>85</v>
      </c>
      <c r="D26" s="20" t="s">
        <v>27904</v>
      </c>
      <c r="E26" s="47" t="s">
        <v>27818</v>
      </c>
      <c r="F26" s="48" t="s">
        <v>27891</v>
      </c>
      <c r="G26" s="48" t="s">
        <v>756</v>
      </c>
      <c r="H26"/>
      <c r="I26"/>
      <c r="J26" t="s">
        <v>27870</v>
      </c>
      <c r="M26" s="18" t="str">
        <f t="shared" si="0"/>
        <v>Número de empresas agrícolas de Hongo Silvestre por Región, entre los años 2018-2019</v>
      </c>
      <c r="N26" s="19" t="str">
        <f t="shared" si="5"/>
        <v>Chile</v>
      </c>
      <c r="O26" s="19" t="s">
        <v>27919</v>
      </c>
      <c r="P26" s="19" t="s">
        <v>9340</v>
      </c>
      <c r="Q26" s="39">
        <f>+IF($E26="PRODUCTO",VLOOKUP(J26,Categorias[[Producto]:[Columna1]],9,0)&amp;"000",IF($E26="CATEGORÍA",VLOOKUP(J26,Categorias[[Categoría]:[Columna2]],7,0),$Q$1))</f>
        <v>100100000</v>
      </c>
      <c r="R26" s="19" t="s">
        <v>25622</v>
      </c>
      <c r="S26" s="18"/>
      <c r="T26" s="18" t="str">
        <f t="shared" si="6"/>
        <v>Número de empresas agrícolas de Hongo Silvestre por Región, entre los años 2018-2019</v>
      </c>
      <c r="U26" s="18" t="str">
        <f t="shared" si="7"/>
        <v>Categoria: Hongo Silvestre</v>
      </c>
      <c r="V26" t="s">
        <v>27920</v>
      </c>
      <c r="W26" s="34" t="str">
        <f t="shared" si="8"/>
        <v>linkSalamanca</v>
      </c>
      <c r="X26" s="20" t="s">
        <v>154</v>
      </c>
      <c r="Y26" s="20" t="str">
        <f t="shared" si="9"/>
        <v>Nacional</v>
      </c>
      <c r="Z26" t="str">
        <f t="shared" si="10"/>
        <v>Gráfico que muestra el Número de empresas agrícolas de Hongo Silvestre por Región, entre los años 2018-2019 en empresas según datos recopilados del directorio de agroindustrías hortofrutícolas efectuados por la ODEPA.</v>
      </c>
      <c r="AA26" s="23">
        <v>44343</v>
      </c>
      <c r="AB26" s="21" t="s">
        <v>25426</v>
      </c>
      <c r="AC26" s="21" t="s">
        <v>25439</v>
      </c>
      <c r="AD26" s="21" t="s">
        <v>25</v>
      </c>
      <c r="AE26" s="21" t="s">
        <v>25</v>
      </c>
      <c r="AF26" s="21" t="s">
        <v>25</v>
      </c>
      <c r="AG26" s="22">
        <f>+VLOOKUP($P26,Parametros[[nombre]:[Columna1]],5,0)</f>
        <v>8</v>
      </c>
      <c r="AH26" s="22">
        <v>23</v>
      </c>
      <c r="AI26" s="22">
        <f>+VLOOKUP($N26,Territorio[[nombre]:[Columna1]],7,0)</f>
        <v>38</v>
      </c>
      <c r="AJ26" s="22" t="e">
        <f>+VLOOKUP(O26,Temporalidad[[nombre]:[Columna1]],7,0)</f>
        <v>#N/A</v>
      </c>
      <c r="AK26" s="22">
        <f>+VLOOKUP(LEFT($D26,3),Tipo_Gráfico[[id3]:[Tipo Gráfico]],2,0)</f>
        <v>1</v>
      </c>
      <c r="AL26" s="40" t="s">
        <v>27813</v>
      </c>
      <c r="AM26" s="21" t="s">
        <v>25</v>
      </c>
      <c r="AN26" s="21" t="s">
        <v>25</v>
      </c>
      <c r="AO26" s="21" t="s">
        <v>25</v>
      </c>
      <c r="AP26" s="34">
        <f>VLOOKUP($AC26,Responsables[],3,0)</f>
        <v>3</v>
      </c>
      <c r="AQ26" s="41">
        <f>VLOOKUP($R26,unidad_medida[[#All],[nombre]:[Columna1]],5,0)</f>
        <v>63</v>
      </c>
    </row>
    <row r="27" spans="1:43" x14ac:dyDescent="0.25">
      <c r="A27" s="34" t="str">
        <f t="shared" si="12"/>
        <v>Gráfico 24-Categoria-Provincia ||Número de empresas</v>
      </c>
      <c r="B27" s="34" t="str">
        <f>"link"&amp;Estructura!L12</f>
        <v>linkOvalle</v>
      </c>
      <c r="C27" s="34">
        <v>85</v>
      </c>
      <c r="D27" s="20" t="s">
        <v>27905</v>
      </c>
      <c r="E27" s="47" t="s">
        <v>27818</v>
      </c>
      <c r="F27" s="48" t="s">
        <v>27891</v>
      </c>
      <c r="G27" s="48" t="s">
        <v>805</v>
      </c>
      <c r="H27"/>
      <c r="I27"/>
      <c r="J27" t="s">
        <v>27870</v>
      </c>
      <c r="M27" s="18" t="str">
        <f t="shared" si="0"/>
        <v>Número de empresas agrícolas de Hongo Silvestre por Provincia, entre los años 2018-2019</v>
      </c>
      <c r="N27" s="19" t="str">
        <f t="shared" si="5"/>
        <v>Chile</v>
      </c>
      <c r="O27" s="19" t="s">
        <v>27919</v>
      </c>
      <c r="P27" s="19" t="s">
        <v>9340</v>
      </c>
      <c r="Q27" s="39">
        <f>+IF($E27="PRODUCTO",VLOOKUP(J27,Categorias[[Producto]:[Columna1]],9,0)&amp;"000",IF($E27="CATEGORÍA",VLOOKUP(J27,Categorias[[Categoría]:[Columna2]],7,0),$Q$1))</f>
        <v>100100000</v>
      </c>
      <c r="R27" s="19" t="s">
        <v>25622</v>
      </c>
      <c r="S27" s="18"/>
      <c r="T27" s="18" t="str">
        <f t="shared" si="6"/>
        <v>Número de empresas agrícolas de Hongo Silvestre por Provincia, entre los años 2018-2019</v>
      </c>
      <c r="U27" s="18" t="str">
        <f t="shared" si="7"/>
        <v>Categoria: Hongo Silvestre</v>
      </c>
      <c r="V27" t="s">
        <v>27920</v>
      </c>
      <c r="W27" s="34" t="str">
        <f t="shared" si="8"/>
        <v>linkOvalle</v>
      </c>
      <c r="X27" s="20" t="s">
        <v>154</v>
      </c>
      <c r="Y27" s="20" t="str">
        <f t="shared" si="9"/>
        <v>Nacional</v>
      </c>
      <c r="Z27" t="str">
        <f t="shared" si="10"/>
        <v>Gráfico que muestra el Número de empresas agrícolas de Hongo Silvestre por Provincia, entre los años 2018-2019 en empresas según datos recopilados del directorio de agroindustrías hortofrutícolas efectuados por la ODEPA.</v>
      </c>
      <c r="AA27" s="23">
        <v>44344</v>
      </c>
      <c r="AB27" s="21" t="s">
        <v>25426</v>
      </c>
      <c r="AC27" s="21" t="s">
        <v>25439</v>
      </c>
      <c r="AD27" s="21" t="s">
        <v>25</v>
      </c>
      <c r="AE27" s="21" t="s">
        <v>25</v>
      </c>
      <c r="AF27" s="21" t="s">
        <v>25</v>
      </c>
      <c r="AG27" s="22">
        <f>+VLOOKUP($P27,Parametros[[nombre]:[Columna1]],5,0)</f>
        <v>8</v>
      </c>
      <c r="AH27" s="22">
        <v>24</v>
      </c>
      <c r="AI27" s="22">
        <f>+VLOOKUP($N27,Territorio[[nombre]:[Columna1]],7,0)</f>
        <v>38</v>
      </c>
      <c r="AJ27" s="22" t="e">
        <f>+VLOOKUP(O27,Temporalidad[[nombre]:[Columna1]],7,0)</f>
        <v>#N/A</v>
      </c>
      <c r="AK27" s="22">
        <f>+VLOOKUP(LEFT($D27,3),Tipo_Gráfico[[id3]:[Tipo Gráfico]],2,0)</f>
        <v>1</v>
      </c>
      <c r="AL27" s="40" t="s">
        <v>27813</v>
      </c>
      <c r="AM27" s="21" t="s">
        <v>25</v>
      </c>
      <c r="AN27" s="21" t="s">
        <v>25</v>
      </c>
      <c r="AO27" s="21" t="s">
        <v>25</v>
      </c>
      <c r="AP27" s="34">
        <f>VLOOKUP($AC27,Responsables[],3,0)</f>
        <v>3</v>
      </c>
      <c r="AQ27" s="41">
        <f>VLOOKUP($R27,unidad_medida[[#All],[nombre]:[Columna1]],5,0)</f>
        <v>63</v>
      </c>
    </row>
    <row r="28" spans="1:43" x14ac:dyDescent="0.25">
      <c r="A28" s="34" t="str">
        <f t="shared" si="12"/>
        <v>Gráfico 25-Categoria-Comuna ||Número de empresas</v>
      </c>
      <c r="B28" s="34" t="str">
        <f>"link"&amp;Estructura!L13</f>
        <v>linkCasablanca</v>
      </c>
      <c r="C28" s="34">
        <v>85</v>
      </c>
      <c r="D28" s="20" t="s">
        <v>27906</v>
      </c>
      <c r="E28" s="47" t="s">
        <v>27818</v>
      </c>
      <c r="F28" s="48" t="s">
        <v>27891</v>
      </c>
      <c r="G28" s="48" t="s">
        <v>1063</v>
      </c>
      <c r="H28"/>
      <c r="I28"/>
      <c r="J28" t="s">
        <v>27870</v>
      </c>
      <c r="M28" s="18" t="str">
        <f t="shared" si="0"/>
        <v>Número de empresas agrícolas de Hongo Silvestre por Comuna, entre los años 2018-2019</v>
      </c>
      <c r="N28" s="19" t="str">
        <f t="shared" si="5"/>
        <v>Chile</v>
      </c>
      <c r="O28" s="19" t="s">
        <v>27919</v>
      </c>
      <c r="P28" s="19" t="s">
        <v>9340</v>
      </c>
      <c r="Q28" s="39">
        <f>+IF($E28="PRODUCTO",VLOOKUP(J28,Categorias[[Producto]:[Columna1]],9,0)&amp;"000",IF($E28="CATEGORÍA",VLOOKUP(J28,Categorias[[Categoría]:[Columna2]],7,0),$Q$1))</f>
        <v>100100000</v>
      </c>
      <c r="R28" s="19" t="s">
        <v>25622</v>
      </c>
      <c r="S28" s="18"/>
      <c r="T28" s="18" t="str">
        <f t="shared" si="6"/>
        <v>Número de empresas agrícolas de Hongo Silvestre por Comuna, entre los años 2018-2019</v>
      </c>
      <c r="U28" s="18" t="str">
        <f t="shared" si="7"/>
        <v>Categoria: Hongo Silvestre</v>
      </c>
      <c r="V28" t="s">
        <v>27920</v>
      </c>
      <c r="W28" s="34" t="str">
        <f t="shared" si="8"/>
        <v>linkCasablanca</v>
      </c>
      <c r="X28" s="20" t="s">
        <v>154</v>
      </c>
      <c r="Y28" s="20" t="str">
        <f t="shared" si="9"/>
        <v>Nacional</v>
      </c>
      <c r="Z28" t="str">
        <f t="shared" si="10"/>
        <v>Gráfico que muestra el Número de empresas agrícolas de Hongo Silvestre por Comuna, entre los años 2018-2019 en empresas según datos recopilados del directorio de agroindustrías hortofrutícolas efectuados por la ODEPA.</v>
      </c>
      <c r="AA28" s="23">
        <v>44345</v>
      </c>
      <c r="AB28" s="21" t="s">
        <v>25426</v>
      </c>
      <c r="AC28" s="21" t="s">
        <v>25439</v>
      </c>
      <c r="AD28" s="21" t="s">
        <v>25</v>
      </c>
      <c r="AE28" s="21" t="s">
        <v>25</v>
      </c>
      <c r="AF28" s="21" t="s">
        <v>25</v>
      </c>
      <c r="AG28" s="22">
        <f>+VLOOKUP($P28,Parametros[[nombre]:[Columna1]],5,0)</f>
        <v>8</v>
      </c>
      <c r="AH28" s="22">
        <v>25</v>
      </c>
      <c r="AI28" s="22">
        <f>+VLOOKUP($N28,Territorio[[nombre]:[Columna1]],7,0)</f>
        <v>38</v>
      </c>
      <c r="AJ28" s="22" t="e">
        <f>+VLOOKUP(O28,Temporalidad[[nombre]:[Columna1]],7,0)</f>
        <v>#N/A</v>
      </c>
      <c r="AK28" s="22">
        <f>+VLOOKUP(LEFT($D28,3),Tipo_Gráfico[[id3]:[Tipo Gráfico]],2,0)</f>
        <v>1</v>
      </c>
      <c r="AL28" s="40" t="s">
        <v>27813</v>
      </c>
      <c r="AM28" s="21" t="s">
        <v>25</v>
      </c>
      <c r="AN28" s="21" t="s">
        <v>25</v>
      </c>
      <c r="AO28" s="21" t="s">
        <v>25</v>
      </c>
      <c r="AP28" s="34">
        <f>VLOOKUP($AC28,Responsables[],3,0)</f>
        <v>3</v>
      </c>
      <c r="AQ28" s="41">
        <f>VLOOKUP($R28,unidad_medida[[#All],[nombre]:[Columna1]],5,0)</f>
        <v>63</v>
      </c>
    </row>
    <row r="29" spans="1:43" x14ac:dyDescent="0.25">
      <c r="A29" s="34" t="str">
        <f t="shared" si="12"/>
        <v>Gráfico 26-Categoria-Procesamiento ||Número de empresas</v>
      </c>
      <c r="B29" s="34" t="str">
        <f>"link"&amp;Estructura!L14</f>
        <v>linkConcon</v>
      </c>
      <c r="C29" s="34">
        <v>85</v>
      </c>
      <c r="D29" s="20" t="s">
        <v>27907</v>
      </c>
      <c r="E29" s="47" t="s">
        <v>27818</v>
      </c>
      <c r="F29" s="48" t="s">
        <v>27891</v>
      </c>
      <c r="G29" s="48" t="s">
        <v>27826</v>
      </c>
      <c r="H29"/>
      <c r="I29"/>
      <c r="J29" t="s">
        <v>27870</v>
      </c>
      <c r="M29" s="18" t="str">
        <f t="shared" si="0"/>
        <v>Número de empresas agrícolas de Hongo Silvestre por Procesamiento, entre los años 2018-2019</v>
      </c>
      <c r="N29" s="19" t="str">
        <f t="shared" si="5"/>
        <v>Chile</v>
      </c>
      <c r="O29" s="19" t="s">
        <v>27919</v>
      </c>
      <c r="P29" s="19" t="s">
        <v>9340</v>
      </c>
      <c r="Q29" s="39">
        <f>+IF($E29="PRODUCTO",VLOOKUP(J29,Categorias[[Producto]:[Columna1]],9,0)&amp;"000",IF($E29="CATEGORÍA",VLOOKUP(J29,Categorias[[Categoría]:[Columna2]],7,0),$Q$1))</f>
        <v>100100000</v>
      </c>
      <c r="R29" s="19" t="s">
        <v>25622</v>
      </c>
      <c r="S29" s="18"/>
      <c r="T29" s="18" t="str">
        <f t="shared" si="6"/>
        <v>Número de empresas agrícolas de Hongo Silvestre por Procesamiento, entre los años 2018-2019</v>
      </c>
      <c r="U29" s="18" t="str">
        <f t="shared" si="7"/>
        <v>Categoria: Hongo Silvestre</v>
      </c>
      <c r="V29" t="s">
        <v>27920</v>
      </c>
      <c r="W29" s="34" t="str">
        <f t="shared" si="8"/>
        <v>linkConcon</v>
      </c>
      <c r="X29" s="20" t="s">
        <v>154</v>
      </c>
      <c r="Y29" s="20" t="str">
        <f t="shared" si="9"/>
        <v>Nacional</v>
      </c>
      <c r="Z29" t="str">
        <f t="shared" si="10"/>
        <v>Gráfico que muestra el Número de empresas agrícolas de Hongo Silvestre por Procesamiento, entre los años 2018-2019 en empresas según datos recopilados del directorio de agroindustrías hortofrutícolas efectuados por la ODEPA.</v>
      </c>
      <c r="AA29" s="23">
        <v>44346</v>
      </c>
      <c r="AB29" s="21" t="s">
        <v>25426</v>
      </c>
      <c r="AC29" s="21" t="s">
        <v>25439</v>
      </c>
      <c r="AD29" s="21" t="s">
        <v>25</v>
      </c>
      <c r="AE29" s="21" t="s">
        <v>25</v>
      </c>
      <c r="AF29" s="21" t="s">
        <v>25</v>
      </c>
      <c r="AG29" s="22">
        <f>+VLOOKUP($P29,Parametros[[nombre]:[Columna1]],5,0)</f>
        <v>8</v>
      </c>
      <c r="AH29" s="22">
        <v>26</v>
      </c>
      <c r="AI29" s="22">
        <f>+VLOOKUP($N29,Territorio[[nombre]:[Columna1]],7,0)</f>
        <v>38</v>
      </c>
      <c r="AJ29" s="22" t="e">
        <f>+VLOOKUP(O29,Temporalidad[[nombre]:[Columna1]],7,0)</f>
        <v>#N/A</v>
      </c>
      <c r="AK29" s="22">
        <f>+VLOOKUP(LEFT($D29,3),Tipo_Gráfico[[id3]:[Tipo Gráfico]],2,0)</f>
        <v>1</v>
      </c>
      <c r="AL29" s="40" t="s">
        <v>27813</v>
      </c>
      <c r="AM29" s="21" t="s">
        <v>25</v>
      </c>
      <c r="AN29" s="21" t="s">
        <v>25</v>
      </c>
      <c r="AO29" s="21" t="s">
        <v>25</v>
      </c>
      <c r="AP29" s="34">
        <f>VLOOKUP($AC29,Responsables[],3,0)</f>
        <v>3</v>
      </c>
      <c r="AQ29" s="41">
        <f>VLOOKUP($R29,unidad_medida[[#All],[nombre]:[Columna1]],5,0)</f>
        <v>63</v>
      </c>
    </row>
    <row r="30" spans="1:43" x14ac:dyDescent="0.25">
      <c r="A30" s="34" t="str">
        <f t="shared" ref="A30:A41" si="13">+D30&amp;"-"&amp;E30&amp;"-"&amp;G30&amp;" ||"&amp;F30</f>
        <v>Gráfico 27-Nacional-Región ||Número de empresas</v>
      </c>
      <c r="B30" s="34" t="str">
        <f>"link"&amp;Estructura!L15</f>
        <v>linkSan Esteban</v>
      </c>
      <c r="C30" s="34">
        <v>1</v>
      </c>
      <c r="D30" s="20" t="s">
        <v>27908</v>
      </c>
      <c r="E30" s="66" t="s">
        <v>27814</v>
      </c>
      <c r="F30" s="67" t="s">
        <v>27891</v>
      </c>
      <c r="G30" s="67" t="s">
        <v>756</v>
      </c>
      <c r="H30"/>
      <c r="I30"/>
      <c r="J30" t="str">
        <f>G30</f>
        <v>Región</v>
      </c>
      <c r="M30" s="18" t="str">
        <f t="shared" ref="M30:M35" si="14">+F30&amp;" agrícolas por "&amp;G30&amp;", entre los años 2018-2019"</f>
        <v>Número de empresas agrícolas por Región, entre los años 2018-2019</v>
      </c>
      <c r="N30" s="19" t="str">
        <f t="shared" si="5"/>
        <v>Chile</v>
      </c>
      <c r="O30" s="19" t="s">
        <v>27919</v>
      </c>
      <c r="P30" s="19" t="s">
        <v>9340</v>
      </c>
      <c r="Q30" s="39">
        <f>+IF($E30="PRODUCTO",VLOOKUP(J30,Categorias[[Producto]:[Columna1]],9,0)&amp;"000",IF($E30="CATEGORÍA",VLOOKUP(J30,Categorias[[Categoría]:[Columna2]],7,0),$Q$1))</f>
        <v>100100000</v>
      </c>
      <c r="R30" s="19" t="s">
        <v>25622</v>
      </c>
      <c r="S30" s="18"/>
      <c r="T30" s="18" t="str">
        <f t="shared" si="6"/>
        <v>Número de empresas agrícolas por Región, entre los años 2018-2019</v>
      </c>
      <c r="U30" s="18" t="str">
        <f t="shared" si="7"/>
        <v>Nacional: Región</v>
      </c>
      <c r="V30" t="s">
        <v>27920</v>
      </c>
      <c r="W30" s="34" t="str">
        <f t="shared" si="8"/>
        <v>linkSan Esteban</v>
      </c>
      <c r="X30" s="20" t="s">
        <v>154</v>
      </c>
      <c r="Y30" s="20" t="str">
        <f t="shared" si="9"/>
        <v>Nacional</v>
      </c>
      <c r="Z30" t="str">
        <f t="shared" si="10"/>
        <v>Gráfico que muestra el Número de empresas agrícolas por Región, entre los años 2018-2019 en empresas según datos recopilados del directorio de agroindustrías hortofrutícolas efectuados por la ODEPA.</v>
      </c>
      <c r="AA30" s="23">
        <v>44347</v>
      </c>
      <c r="AB30" s="21" t="s">
        <v>25426</v>
      </c>
      <c r="AC30" s="21" t="s">
        <v>25439</v>
      </c>
      <c r="AD30" s="21" t="s">
        <v>25</v>
      </c>
      <c r="AE30" s="21" t="s">
        <v>25</v>
      </c>
      <c r="AF30" s="21" t="s">
        <v>25</v>
      </c>
      <c r="AG30" s="22">
        <f>+VLOOKUP($P30,Parametros[[nombre]:[Columna1]],5,0)</f>
        <v>8</v>
      </c>
      <c r="AH30" s="22">
        <v>27</v>
      </c>
      <c r="AI30" s="22">
        <f>+VLOOKUP($N30,Territorio[[nombre]:[Columna1]],7,0)</f>
        <v>38</v>
      </c>
      <c r="AJ30" s="22" t="e">
        <f>+VLOOKUP(O30,Temporalidad[[nombre]:[Columna1]],7,0)</f>
        <v>#N/A</v>
      </c>
      <c r="AK30" s="22">
        <f>+VLOOKUP(LEFT($D30,3),Tipo_Gráfico[[id3]:[Tipo Gráfico]],2,0)</f>
        <v>1</v>
      </c>
      <c r="AL30" s="40" t="s">
        <v>27813</v>
      </c>
      <c r="AM30" s="21" t="s">
        <v>25</v>
      </c>
      <c r="AN30" s="21" t="s">
        <v>25</v>
      </c>
      <c r="AO30" s="21" t="s">
        <v>25</v>
      </c>
      <c r="AP30" s="34">
        <f>VLOOKUP($AC30,Responsables[],3,0)</f>
        <v>3</v>
      </c>
      <c r="AQ30" s="41">
        <f>VLOOKUP($R30,unidad_medida[[#All],[nombre]:[Columna1]],5,0)</f>
        <v>63</v>
      </c>
    </row>
    <row r="31" spans="1:43" x14ac:dyDescent="0.25">
      <c r="A31" s="34" t="str">
        <f t="shared" si="13"/>
        <v>Gráfico 28-Nacional-Provincia ||Número de empresas</v>
      </c>
      <c r="B31" s="34" t="str">
        <f>"link"&amp;Estructura!L16</f>
        <v>linkLa Ligua</v>
      </c>
      <c r="C31" s="34">
        <v>1</v>
      </c>
      <c r="D31" s="20" t="s">
        <v>27909</v>
      </c>
      <c r="E31" s="66" t="s">
        <v>27814</v>
      </c>
      <c r="F31" s="67" t="s">
        <v>27891</v>
      </c>
      <c r="G31" s="67" t="s">
        <v>805</v>
      </c>
      <c r="H31"/>
      <c r="I31"/>
      <c r="J31" t="str">
        <f t="shared" ref="J31:J35" si="15">G31</f>
        <v>Provincia</v>
      </c>
      <c r="M31" s="18" t="str">
        <f t="shared" si="14"/>
        <v>Número de empresas agrícolas por Provincia, entre los años 2018-2019</v>
      </c>
      <c r="N31" s="19" t="str">
        <f t="shared" si="5"/>
        <v>Chile</v>
      </c>
      <c r="O31" s="19" t="s">
        <v>27919</v>
      </c>
      <c r="P31" s="19" t="s">
        <v>9340</v>
      </c>
      <c r="Q31" s="39">
        <f>+IF($E31="PRODUCTO",VLOOKUP(J31,Categorias[[Producto]:[Columna1]],9,0)&amp;"000",IF($E31="CATEGORÍA",VLOOKUP(J31,Categorias[[Categoría]:[Columna2]],7,0),$Q$1))</f>
        <v>100100000</v>
      </c>
      <c r="R31" s="19" t="s">
        <v>25622</v>
      </c>
      <c r="S31" s="18"/>
      <c r="T31" s="18" t="str">
        <f t="shared" si="6"/>
        <v>Número de empresas agrícolas por Provincia, entre los años 2018-2019</v>
      </c>
      <c r="U31" s="18" t="str">
        <f t="shared" si="7"/>
        <v>Nacional: Provincia</v>
      </c>
      <c r="V31" t="s">
        <v>27920</v>
      </c>
      <c r="W31" s="34" t="str">
        <f t="shared" si="8"/>
        <v>linkLa Ligua</v>
      </c>
      <c r="X31" s="20" t="s">
        <v>154</v>
      </c>
      <c r="Y31" s="20" t="str">
        <f t="shared" si="9"/>
        <v>Nacional</v>
      </c>
      <c r="Z31" t="str">
        <f t="shared" si="10"/>
        <v>Gráfico que muestra el Número de empresas agrícolas por Provincia, entre los años 2018-2019 en empresas según datos recopilados del directorio de agroindustrías hortofrutícolas efectuados por la ODEPA.</v>
      </c>
      <c r="AA31" s="23">
        <v>44348</v>
      </c>
      <c r="AB31" s="21" t="s">
        <v>25426</v>
      </c>
      <c r="AC31" s="21" t="s">
        <v>25439</v>
      </c>
      <c r="AD31" s="21" t="s">
        <v>25</v>
      </c>
      <c r="AE31" s="21" t="s">
        <v>25</v>
      </c>
      <c r="AF31" s="21" t="s">
        <v>25</v>
      </c>
      <c r="AG31" s="22">
        <f>+VLOOKUP($P31,Parametros[[nombre]:[Columna1]],5,0)</f>
        <v>8</v>
      </c>
      <c r="AH31" s="22">
        <v>28</v>
      </c>
      <c r="AI31" s="22">
        <f>+VLOOKUP($N31,Territorio[[nombre]:[Columna1]],7,0)</f>
        <v>38</v>
      </c>
      <c r="AJ31" s="22" t="e">
        <f>+VLOOKUP(O31,Temporalidad[[nombre]:[Columna1]],7,0)</f>
        <v>#N/A</v>
      </c>
      <c r="AK31" s="22">
        <f>+VLOOKUP(LEFT($D31,3),Tipo_Gráfico[[id3]:[Tipo Gráfico]],2,0)</f>
        <v>1</v>
      </c>
      <c r="AL31" s="40" t="s">
        <v>27813</v>
      </c>
      <c r="AM31" s="21" t="s">
        <v>25</v>
      </c>
      <c r="AN31" s="21" t="s">
        <v>25</v>
      </c>
      <c r="AO31" s="21" t="s">
        <v>25</v>
      </c>
      <c r="AP31" s="34">
        <f>VLOOKUP($AC31,Responsables[],3,0)</f>
        <v>3</v>
      </c>
      <c r="AQ31" s="41">
        <f>VLOOKUP($R31,unidad_medida[[#All],[nombre]:[Columna1]],5,0)</f>
        <v>63</v>
      </c>
    </row>
    <row r="32" spans="1:43" x14ac:dyDescent="0.25">
      <c r="A32" s="34" t="str">
        <f t="shared" si="13"/>
        <v>Gráfico 29-Nacional-Comuna ||Número de empresas</v>
      </c>
      <c r="B32" s="34" t="str">
        <f>"link"&amp;Estructura!L17</f>
        <v>linkZapallar</v>
      </c>
      <c r="C32" s="34">
        <v>1</v>
      </c>
      <c r="D32" s="20" t="s">
        <v>27910</v>
      </c>
      <c r="E32" s="66" t="s">
        <v>27814</v>
      </c>
      <c r="F32" s="67" t="s">
        <v>27891</v>
      </c>
      <c r="G32" s="67" t="s">
        <v>1063</v>
      </c>
      <c r="H32"/>
      <c r="I32"/>
      <c r="J32" t="str">
        <f t="shared" si="15"/>
        <v>Comuna</v>
      </c>
      <c r="M32" s="18" t="str">
        <f t="shared" si="14"/>
        <v>Número de empresas agrícolas por Comuna, entre los años 2018-2019</v>
      </c>
      <c r="N32" s="19" t="str">
        <f t="shared" si="5"/>
        <v>Chile</v>
      </c>
      <c r="O32" s="19" t="s">
        <v>27919</v>
      </c>
      <c r="P32" s="19" t="s">
        <v>9340</v>
      </c>
      <c r="Q32" s="39">
        <f>+IF($E32="PRODUCTO",VLOOKUP(J32,Categorias[[Producto]:[Columna1]],9,0)&amp;"000",IF($E32="CATEGORÍA",VLOOKUP(J32,Categorias[[Categoría]:[Columna2]],7,0),$Q$1))</f>
        <v>100100000</v>
      </c>
      <c r="R32" s="19" t="s">
        <v>25622</v>
      </c>
      <c r="S32" s="18"/>
      <c r="T32" s="18" t="str">
        <f t="shared" si="6"/>
        <v>Número de empresas agrícolas por Comuna, entre los años 2018-2019</v>
      </c>
      <c r="U32" s="18" t="str">
        <f t="shared" si="7"/>
        <v>Nacional: Comuna</v>
      </c>
      <c r="V32" t="s">
        <v>27920</v>
      </c>
      <c r="W32" s="34" t="str">
        <f t="shared" si="8"/>
        <v>linkZapallar</v>
      </c>
      <c r="X32" s="20" t="s">
        <v>154</v>
      </c>
      <c r="Y32" s="20" t="str">
        <f t="shared" si="9"/>
        <v>Nacional</v>
      </c>
      <c r="Z32" t="str">
        <f t="shared" si="10"/>
        <v>Gráfico que muestra el Número de empresas agrícolas por Comuna, entre los años 2018-2019 en empresas según datos recopilados del directorio de agroindustrías hortofrutícolas efectuados por la ODEPA.</v>
      </c>
      <c r="AA32" s="23">
        <v>44349</v>
      </c>
      <c r="AB32" s="21" t="s">
        <v>25426</v>
      </c>
      <c r="AC32" s="21" t="s">
        <v>25439</v>
      </c>
      <c r="AD32" s="21" t="s">
        <v>25</v>
      </c>
      <c r="AE32" s="21" t="s">
        <v>25</v>
      </c>
      <c r="AF32" s="21" t="s">
        <v>25</v>
      </c>
      <c r="AG32" s="22">
        <f>+VLOOKUP($P32,Parametros[[nombre]:[Columna1]],5,0)</f>
        <v>8</v>
      </c>
      <c r="AH32" s="22">
        <v>29</v>
      </c>
      <c r="AI32" s="22">
        <f>+VLOOKUP($N32,Territorio[[nombre]:[Columna1]],7,0)</f>
        <v>38</v>
      </c>
      <c r="AJ32" s="22" t="e">
        <f>+VLOOKUP(O32,Temporalidad[[nombre]:[Columna1]],7,0)</f>
        <v>#N/A</v>
      </c>
      <c r="AK32" s="22">
        <f>+VLOOKUP(LEFT($D32,3),Tipo_Gráfico[[id3]:[Tipo Gráfico]],2,0)</f>
        <v>1</v>
      </c>
      <c r="AL32" s="40" t="s">
        <v>27813</v>
      </c>
      <c r="AM32" s="21" t="s">
        <v>25</v>
      </c>
      <c r="AN32" s="21" t="s">
        <v>25</v>
      </c>
      <c r="AO32" s="21" t="s">
        <v>25</v>
      </c>
      <c r="AP32" s="34">
        <f>VLOOKUP($AC32,Responsables[],3,0)</f>
        <v>3</v>
      </c>
      <c r="AQ32" s="41">
        <f>VLOOKUP($R32,unidad_medida[[#All],[nombre]:[Columna1]],5,0)</f>
        <v>63</v>
      </c>
    </row>
    <row r="33" spans="1:43" x14ac:dyDescent="0.25">
      <c r="A33" s="34" t="str">
        <f t="shared" si="13"/>
        <v>Gráfico 30-Nacional-Procesamiento ||Número de empresas</v>
      </c>
      <c r="B33" s="34" t="str">
        <f>"link"&amp;Estructura!L18</f>
        <v>linkQuillota</v>
      </c>
      <c r="C33" s="34">
        <v>1</v>
      </c>
      <c r="D33" s="20" t="s">
        <v>27911</v>
      </c>
      <c r="E33" s="66" t="s">
        <v>27814</v>
      </c>
      <c r="F33" s="67" t="s">
        <v>27891</v>
      </c>
      <c r="G33" s="67" t="s">
        <v>27826</v>
      </c>
      <c r="H33"/>
      <c r="I33"/>
      <c r="J33" t="str">
        <f t="shared" si="15"/>
        <v>Procesamiento</v>
      </c>
      <c r="M33" s="18" t="str">
        <f t="shared" si="14"/>
        <v>Número de empresas agrícolas por Procesamiento, entre los años 2018-2019</v>
      </c>
      <c r="N33" s="19" t="str">
        <f t="shared" si="5"/>
        <v>Chile</v>
      </c>
      <c r="O33" s="19" t="s">
        <v>27919</v>
      </c>
      <c r="P33" s="19" t="s">
        <v>9340</v>
      </c>
      <c r="Q33" s="39">
        <f>+IF($E33="PRODUCTO",VLOOKUP(J33,Categorias[[Producto]:[Columna1]],9,0)&amp;"000",IF($E33="CATEGORÍA",VLOOKUP(J33,Categorias[[Categoría]:[Columna2]],7,0),$Q$1))</f>
        <v>100100000</v>
      </c>
      <c r="R33" s="19" t="s">
        <v>25622</v>
      </c>
      <c r="S33" s="18"/>
      <c r="T33" s="18" t="str">
        <f t="shared" si="6"/>
        <v>Número de empresas agrícolas por Procesamiento, entre los años 2018-2019</v>
      </c>
      <c r="U33" s="18" t="str">
        <f t="shared" si="7"/>
        <v>Nacional: Procesamiento</v>
      </c>
      <c r="V33" t="s">
        <v>27920</v>
      </c>
      <c r="W33" s="34" t="str">
        <f t="shared" si="8"/>
        <v>linkQuillota</v>
      </c>
      <c r="X33" s="20" t="s">
        <v>154</v>
      </c>
      <c r="Y33" s="20" t="str">
        <f t="shared" si="9"/>
        <v>Nacional</v>
      </c>
      <c r="Z33" t="str">
        <f t="shared" si="10"/>
        <v>Gráfico que muestra el Número de empresas agrícolas por Procesamiento, entre los años 2018-2019 en empresas según datos recopilados del directorio de agroindustrías hortofrutícolas efectuados por la ODEPA.</v>
      </c>
      <c r="AA33" s="23">
        <v>44350</v>
      </c>
      <c r="AB33" s="21" t="s">
        <v>25426</v>
      </c>
      <c r="AC33" s="21" t="s">
        <v>25439</v>
      </c>
      <c r="AD33" s="21" t="s">
        <v>25</v>
      </c>
      <c r="AE33" s="21" t="s">
        <v>25</v>
      </c>
      <c r="AF33" s="21" t="s">
        <v>25</v>
      </c>
      <c r="AG33" s="22">
        <f>+VLOOKUP($P33,Parametros[[nombre]:[Columna1]],5,0)</f>
        <v>8</v>
      </c>
      <c r="AH33" s="22">
        <v>30</v>
      </c>
      <c r="AI33" s="22">
        <f>+VLOOKUP($N33,Territorio[[nombre]:[Columna1]],7,0)</f>
        <v>38</v>
      </c>
      <c r="AJ33" s="22" t="e">
        <f>+VLOOKUP(O33,Temporalidad[[nombre]:[Columna1]],7,0)</f>
        <v>#N/A</v>
      </c>
      <c r="AK33" s="22">
        <f>+VLOOKUP(LEFT($D33,3),Tipo_Gráfico[[id3]:[Tipo Gráfico]],2,0)</f>
        <v>1</v>
      </c>
      <c r="AL33" s="40" t="s">
        <v>27813</v>
      </c>
      <c r="AM33" s="21" t="s">
        <v>25</v>
      </c>
      <c r="AN33" s="21" t="s">
        <v>25</v>
      </c>
      <c r="AO33" s="21" t="s">
        <v>25</v>
      </c>
      <c r="AP33" s="34">
        <f>VLOOKUP($AC33,Responsables[],3,0)</f>
        <v>3</v>
      </c>
      <c r="AQ33" s="41">
        <f>VLOOKUP($R33,unidad_medida[[#All],[nombre]:[Columna1]],5,0)</f>
        <v>63</v>
      </c>
    </row>
    <row r="34" spans="1:43" x14ac:dyDescent="0.25">
      <c r="A34" s="34" t="str">
        <f t="shared" si="13"/>
        <v>Gráfico 31-Nacional-Producto ||Número de empresas</v>
      </c>
      <c r="B34" s="34" t="str">
        <f>"link"&amp;Estructura!L19</f>
        <v>linkNogales</v>
      </c>
      <c r="C34" s="34">
        <v>1</v>
      </c>
      <c r="D34" s="20" t="s">
        <v>27912</v>
      </c>
      <c r="E34" s="66" t="s">
        <v>27814</v>
      </c>
      <c r="F34" s="67" t="s">
        <v>27891</v>
      </c>
      <c r="G34" s="67" t="s">
        <v>9554</v>
      </c>
      <c r="H34"/>
      <c r="I34"/>
      <c r="J34" t="str">
        <f t="shared" si="15"/>
        <v>Producto</v>
      </c>
      <c r="M34" s="18" t="str">
        <f t="shared" si="14"/>
        <v>Número de empresas agrícolas por Producto, entre los años 2018-2019</v>
      </c>
      <c r="N34" s="19" t="str">
        <f t="shared" si="5"/>
        <v>Chile</v>
      </c>
      <c r="O34" s="19" t="s">
        <v>27919</v>
      </c>
      <c r="P34" s="19" t="s">
        <v>9340</v>
      </c>
      <c r="Q34" s="39">
        <f>+IF($E34="PRODUCTO",VLOOKUP(J34,Categorias[[Producto]:[Columna1]],9,0)&amp;"000",IF($E34="CATEGORÍA",VLOOKUP(J34,Categorias[[Categoría]:[Columna2]],7,0),$Q$1))</f>
        <v>100100000</v>
      </c>
      <c r="R34" s="19" t="s">
        <v>25622</v>
      </c>
      <c r="S34" s="18"/>
      <c r="T34" s="18" t="str">
        <f t="shared" si="6"/>
        <v>Número de empresas agrícolas por Producto, entre los años 2018-2019</v>
      </c>
      <c r="U34" s="18" t="str">
        <f t="shared" si="7"/>
        <v>Nacional: Producto</v>
      </c>
      <c r="V34" t="s">
        <v>27920</v>
      </c>
      <c r="W34" s="34" t="str">
        <f t="shared" si="8"/>
        <v>linkNogales</v>
      </c>
      <c r="X34" s="20" t="s">
        <v>154</v>
      </c>
      <c r="Y34" s="20" t="str">
        <f t="shared" si="9"/>
        <v>Nacional</v>
      </c>
      <c r="Z34" t="str">
        <f t="shared" si="10"/>
        <v>Gráfico que muestra el Número de empresas agrícolas por Producto, entre los años 2018-2019 en empresas según datos recopilados del directorio de agroindustrías hortofrutícolas efectuados por la ODEPA.</v>
      </c>
      <c r="AA34" s="23">
        <v>44351</v>
      </c>
      <c r="AB34" s="21" t="s">
        <v>25426</v>
      </c>
      <c r="AC34" s="21" t="s">
        <v>25439</v>
      </c>
      <c r="AD34" s="21" t="s">
        <v>25</v>
      </c>
      <c r="AE34" s="21" t="s">
        <v>25</v>
      </c>
      <c r="AF34" s="21" t="s">
        <v>25</v>
      </c>
      <c r="AG34" s="22">
        <f>+VLOOKUP($P34,Parametros[[nombre]:[Columna1]],5,0)</f>
        <v>8</v>
      </c>
      <c r="AH34" s="22">
        <v>31</v>
      </c>
      <c r="AI34" s="22">
        <f>+VLOOKUP($N34,Territorio[[nombre]:[Columna1]],7,0)</f>
        <v>38</v>
      </c>
      <c r="AJ34" s="22" t="e">
        <f>+VLOOKUP(O34,Temporalidad[[nombre]:[Columna1]],7,0)</f>
        <v>#N/A</v>
      </c>
      <c r="AK34" s="22">
        <f>+VLOOKUP(LEFT($D34,3),Tipo_Gráfico[[id3]:[Tipo Gráfico]],2,0)</f>
        <v>1</v>
      </c>
      <c r="AL34" s="40" t="s">
        <v>27813</v>
      </c>
      <c r="AM34" s="21" t="s">
        <v>25</v>
      </c>
      <c r="AN34" s="21" t="s">
        <v>25</v>
      </c>
      <c r="AO34" s="21" t="s">
        <v>25</v>
      </c>
      <c r="AP34" s="34">
        <f>VLOOKUP($AC34,Responsables[],3,0)</f>
        <v>3</v>
      </c>
      <c r="AQ34" s="41">
        <f>VLOOKUP($R34,unidad_medida[[#All],[nombre]:[Columna1]],5,0)</f>
        <v>63</v>
      </c>
    </row>
    <row r="35" spans="1:43" x14ac:dyDescent="0.25">
      <c r="A35" s="34" t="str">
        <f t="shared" si="13"/>
        <v>Gráfico 32-Nacional-Categoría ||Número de empresas</v>
      </c>
      <c r="B35" s="34" t="str">
        <f>"link"&amp;Estructura!L20</f>
        <v>linkSan Antonio</v>
      </c>
      <c r="C35" s="34">
        <v>1</v>
      </c>
      <c r="D35" s="20" t="s">
        <v>27913</v>
      </c>
      <c r="E35" s="66" t="s">
        <v>27814</v>
      </c>
      <c r="F35" s="67" t="s">
        <v>27891</v>
      </c>
      <c r="G35" s="67" t="s">
        <v>9557</v>
      </c>
      <c r="H35"/>
      <c r="I35"/>
      <c r="J35" t="str">
        <f t="shared" si="15"/>
        <v>Categoría</v>
      </c>
      <c r="M35" s="18" t="str">
        <f t="shared" si="14"/>
        <v>Número de empresas agrícolas por Categoría, entre los años 2018-2019</v>
      </c>
      <c r="N35" s="19" t="str">
        <f t="shared" si="5"/>
        <v>Chile</v>
      </c>
      <c r="O35" s="19" t="s">
        <v>27919</v>
      </c>
      <c r="P35" s="19" t="s">
        <v>9340</v>
      </c>
      <c r="Q35" s="39">
        <f>+IF($E35="PRODUCTO",VLOOKUP(J35,Categorias[[Producto]:[Columna1]],9,0)&amp;"000",IF($E35="CATEGORÍA",VLOOKUP(J35,Categorias[[Categoría]:[Columna2]],7,0),$Q$1))</f>
        <v>100100000</v>
      </c>
      <c r="R35" s="19" t="s">
        <v>25622</v>
      </c>
      <c r="S35" s="18"/>
      <c r="T35" s="18" t="str">
        <f t="shared" si="6"/>
        <v>Número de empresas agrícolas por Categoría, entre los años 2018-2019</v>
      </c>
      <c r="U35" s="18" t="str">
        <f t="shared" si="7"/>
        <v>Nacional: Categoría</v>
      </c>
      <c r="V35" t="s">
        <v>27920</v>
      </c>
      <c r="W35" s="34" t="str">
        <f t="shared" si="8"/>
        <v>linkSan Antonio</v>
      </c>
      <c r="X35" s="20" t="s">
        <v>154</v>
      </c>
      <c r="Y35" s="20" t="str">
        <f t="shared" si="9"/>
        <v>Nacional</v>
      </c>
      <c r="Z35" t="str">
        <f t="shared" si="10"/>
        <v>Gráfico que muestra el Número de empresas agrícolas por Categoría, entre los años 2018-2019 en empresas según datos recopilados del directorio de agroindustrías hortofrutícolas efectuados por la ODEPA.</v>
      </c>
      <c r="AA35" s="23">
        <v>44352</v>
      </c>
      <c r="AB35" s="21" t="s">
        <v>25426</v>
      </c>
      <c r="AC35" s="21" t="s">
        <v>25439</v>
      </c>
      <c r="AD35" s="21" t="s">
        <v>25</v>
      </c>
      <c r="AE35" s="21" t="s">
        <v>25</v>
      </c>
      <c r="AF35" s="21" t="s">
        <v>25</v>
      </c>
      <c r="AG35" s="22">
        <f>+VLOOKUP($P35,Parametros[[nombre]:[Columna1]],5,0)</f>
        <v>8</v>
      </c>
      <c r="AH35" s="22">
        <v>32</v>
      </c>
      <c r="AI35" s="22">
        <f>+VLOOKUP($N35,Territorio[[nombre]:[Columna1]],7,0)</f>
        <v>38</v>
      </c>
      <c r="AJ35" s="22" t="e">
        <f>+VLOOKUP(O35,Temporalidad[[nombre]:[Columna1]],7,0)</f>
        <v>#N/A</v>
      </c>
      <c r="AK35" s="22">
        <f>+VLOOKUP(LEFT($D35,3),Tipo_Gráfico[[id3]:[Tipo Gráfico]],2,0)</f>
        <v>1</v>
      </c>
      <c r="AL35" s="40" t="s">
        <v>27813</v>
      </c>
      <c r="AM35" s="21" t="s">
        <v>25</v>
      </c>
      <c r="AN35" s="21" t="s">
        <v>25</v>
      </c>
      <c r="AO35" s="21" t="s">
        <v>25</v>
      </c>
      <c r="AP35" s="34">
        <f>VLOOKUP($AC35,Responsables[],3,0)</f>
        <v>3</v>
      </c>
      <c r="AQ35" s="41">
        <f>VLOOKUP($R35,unidad_medida[[#All],[nombre]:[Columna1]],5,0)</f>
        <v>63</v>
      </c>
    </row>
    <row r="36" spans="1:43" x14ac:dyDescent="0.25">
      <c r="A36" s="34" t="str">
        <f t="shared" si="13"/>
        <v>Gráfico 33-Procesamiento-Nacional ||Número de empresas</v>
      </c>
      <c r="B36" s="34" t="str">
        <f>"link"&amp;Estructura!L21</f>
        <v>linkSan Felipe</v>
      </c>
      <c r="C36" s="34">
        <v>10</v>
      </c>
      <c r="D36" s="20" t="s">
        <v>27914</v>
      </c>
      <c r="E36" s="68" t="s">
        <v>27826</v>
      </c>
      <c r="F36" s="69" t="s">
        <v>27891</v>
      </c>
      <c r="G36" s="69" t="s">
        <v>27814</v>
      </c>
      <c r="H36"/>
      <c r="I36"/>
      <c r="J36" t="s">
        <v>27836</v>
      </c>
      <c r="M36" s="18" t="str">
        <f>+F36&amp;" agrícolas de "&amp;J36&amp;" en Chile, entre los años 2018-2019"</f>
        <v>Número de empresas agrícolas de Aceite en Chile, entre los años 2018-2019</v>
      </c>
      <c r="N36" s="19" t="str">
        <f t="shared" si="5"/>
        <v>Chile</v>
      </c>
      <c r="O36" s="19" t="s">
        <v>27919</v>
      </c>
      <c r="P36" s="19" t="s">
        <v>9340</v>
      </c>
      <c r="Q36" s="39">
        <f>+IF($E36="PRODUCTO",VLOOKUP(J36,Categorias[[Producto]:[Columna1]],9,0)&amp;"000",IF($E36="CATEGORÍA",VLOOKUP(J36,Categorias[[Categoría]:[Columna2]],7,0),$Q$1))</f>
        <v>100100000</v>
      </c>
      <c r="R36" s="19" t="s">
        <v>25622</v>
      </c>
      <c r="S36" s="18"/>
      <c r="T36" s="18" t="str">
        <f t="shared" si="6"/>
        <v>Número de empresas agrícolas de Aceite en Chile, entre los años 2018-2019</v>
      </c>
      <c r="U36" s="18" t="str">
        <f t="shared" si="7"/>
        <v>Procesamiento: Aceite</v>
      </c>
      <c r="V36" t="s">
        <v>27920</v>
      </c>
      <c r="W36" s="34" t="str">
        <f t="shared" si="8"/>
        <v>linkSan Felipe</v>
      </c>
      <c r="X36" s="20" t="s">
        <v>154</v>
      </c>
      <c r="Y36" s="20" t="str">
        <f t="shared" si="9"/>
        <v>Nacional</v>
      </c>
      <c r="Z36" t="str">
        <f t="shared" si="10"/>
        <v>Gráfico que muestra el Número de empresas agrícolas de Aceite en Chile, entre los años 2018-2019 en empresas según datos recopilados del directorio de agroindustrías hortofrutícolas efectuados por la ODEPA.</v>
      </c>
      <c r="AA36" s="23">
        <v>44353</v>
      </c>
      <c r="AB36" s="21" t="s">
        <v>25426</v>
      </c>
      <c r="AC36" s="21" t="s">
        <v>25439</v>
      </c>
      <c r="AD36" s="21" t="s">
        <v>25</v>
      </c>
      <c r="AE36" s="21" t="s">
        <v>25</v>
      </c>
      <c r="AF36" s="21" t="s">
        <v>25</v>
      </c>
      <c r="AG36" s="22">
        <f>+VLOOKUP($P36,Parametros[[nombre]:[Columna1]],5,0)</f>
        <v>8</v>
      </c>
      <c r="AH36" s="22">
        <v>33</v>
      </c>
      <c r="AI36" s="22">
        <f>+VLOOKUP($N36,Territorio[[nombre]:[Columna1]],7,0)</f>
        <v>38</v>
      </c>
      <c r="AJ36" s="22" t="e">
        <f>+VLOOKUP(O36,Temporalidad[[nombre]:[Columna1]],7,0)</f>
        <v>#N/A</v>
      </c>
      <c r="AK36" s="22">
        <f>+VLOOKUP(LEFT($D36,3),Tipo_Gráfico[[id3]:[Tipo Gráfico]],2,0)</f>
        <v>1</v>
      </c>
      <c r="AL36" s="40" t="s">
        <v>27813</v>
      </c>
      <c r="AM36" s="21" t="s">
        <v>25</v>
      </c>
      <c r="AN36" s="21" t="s">
        <v>25</v>
      </c>
      <c r="AO36" s="21" t="s">
        <v>25</v>
      </c>
      <c r="AP36" s="34">
        <f>VLOOKUP($AC36,Responsables[],3,0)</f>
        <v>3</v>
      </c>
      <c r="AQ36" s="41">
        <f>VLOOKUP($R36,unidad_medida[[#All],[nombre]:[Columna1]],5,0)</f>
        <v>63</v>
      </c>
    </row>
    <row r="37" spans="1:43" x14ac:dyDescent="0.25">
      <c r="A37" s="34" t="str">
        <f t="shared" si="13"/>
        <v>Gráfico 34-Producto-Nacional ||Número de empresas</v>
      </c>
      <c r="B37" s="34" t="str">
        <f>"link"&amp;Estructura!L22</f>
        <v>linkPUTAENDO</v>
      </c>
      <c r="C37" s="34">
        <v>13</v>
      </c>
      <c r="D37" s="20" t="s">
        <v>27915</v>
      </c>
      <c r="E37" s="68" t="s">
        <v>9554</v>
      </c>
      <c r="F37" s="69" t="s">
        <v>27891</v>
      </c>
      <c r="G37" s="69" t="s">
        <v>27814</v>
      </c>
      <c r="H37"/>
      <c r="I37"/>
      <c r="J37" t="s">
        <v>11256</v>
      </c>
      <c r="M37" s="18" t="str">
        <f>+F37&amp;" agrícolas de "&amp;J37&amp;" en Chile, entre los años 2018-2019"</f>
        <v>Número de empresas agrícolas de Berries en Chile, entre los años 2018-2019</v>
      </c>
      <c r="N37" s="19" t="str">
        <f t="shared" si="5"/>
        <v>Chile</v>
      </c>
      <c r="O37" s="19" t="s">
        <v>27919</v>
      </c>
      <c r="P37" s="19" t="s">
        <v>9340</v>
      </c>
      <c r="Q37" s="39" t="str">
        <f>+IF($E37="PRODUCTO",VLOOKUP(J37,Categorias[[Producto]:[Columna1]],9,0)&amp;"000",IF($E37="CATEGORÍA",VLOOKUP(J37,Categorias[[Categoría]:[Columna2]],7,0),$Q$1))</f>
        <v>100101000</v>
      </c>
      <c r="R37" s="19" t="s">
        <v>25622</v>
      </c>
      <c r="S37" s="18"/>
      <c r="T37" s="18" t="str">
        <f t="shared" si="6"/>
        <v>Número de empresas agrícolas de Berries en Chile, entre los años 2018-2019</v>
      </c>
      <c r="U37" s="18" t="str">
        <f t="shared" si="7"/>
        <v>Producto: Berries</v>
      </c>
      <c r="V37" t="s">
        <v>27920</v>
      </c>
      <c r="W37" s="34" t="str">
        <f t="shared" si="8"/>
        <v>linkPUTAENDO</v>
      </c>
      <c r="X37" s="20" t="s">
        <v>154</v>
      </c>
      <c r="Y37" s="20" t="str">
        <f t="shared" si="9"/>
        <v>Nacional</v>
      </c>
      <c r="Z37" t="str">
        <f t="shared" si="10"/>
        <v>Gráfico que muestra el Número de empresas agrícolas de Berries en Chile, entre los años 2018-2019 en empresas según datos recopilados del directorio de agroindustrías hortofrutícolas efectuados por la ODEPA.</v>
      </c>
      <c r="AA37" s="23">
        <v>44354</v>
      </c>
      <c r="AB37" s="21" t="s">
        <v>25426</v>
      </c>
      <c r="AC37" s="21" t="s">
        <v>25439</v>
      </c>
      <c r="AD37" s="21" t="s">
        <v>25</v>
      </c>
      <c r="AE37" s="21" t="s">
        <v>25</v>
      </c>
      <c r="AF37" s="21" t="s">
        <v>25</v>
      </c>
      <c r="AG37" s="22">
        <f>+VLOOKUP($P37,Parametros[[nombre]:[Columna1]],5,0)</f>
        <v>8</v>
      </c>
      <c r="AH37" s="22">
        <v>34</v>
      </c>
      <c r="AI37" s="22">
        <f>+VLOOKUP($N37,Territorio[[nombre]:[Columna1]],7,0)</f>
        <v>38</v>
      </c>
      <c r="AJ37" s="22" t="e">
        <f>+VLOOKUP(O37,Temporalidad[[nombre]:[Columna1]],7,0)</f>
        <v>#N/A</v>
      </c>
      <c r="AK37" s="22">
        <f>+VLOOKUP(LEFT($D37,3),Tipo_Gráfico[[id3]:[Tipo Gráfico]],2,0)</f>
        <v>1</v>
      </c>
      <c r="AL37" s="40" t="s">
        <v>27813</v>
      </c>
      <c r="AM37" s="21" t="s">
        <v>25</v>
      </c>
      <c r="AN37" s="21" t="s">
        <v>25</v>
      </c>
      <c r="AO37" s="21" t="s">
        <v>25</v>
      </c>
      <c r="AP37" s="34">
        <f>VLOOKUP($AC37,Responsables[],3,0)</f>
        <v>3</v>
      </c>
      <c r="AQ37" s="41">
        <f>VLOOKUP($R37,unidad_medida[[#All],[nombre]:[Columna1]],5,0)</f>
        <v>63</v>
      </c>
    </row>
    <row r="38" spans="1:43" ht="14.25" customHeight="1" x14ac:dyDescent="0.25">
      <c r="A38" s="34" t="str">
        <f t="shared" si="13"/>
        <v>Gráfico 35-Categoría-Nacional ||Número de empresas</v>
      </c>
      <c r="B38" s="34" t="str">
        <f>"link"&amp;Estructura!L23</f>
        <v>linkSanta Maria</v>
      </c>
      <c r="C38" s="34">
        <v>85</v>
      </c>
      <c r="D38" s="20" t="s">
        <v>27916</v>
      </c>
      <c r="E38" s="68" t="s">
        <v>9557</v>
      </c>
      <c r="F38" s="69" t="s">
        <v>27891</v>
      </c>
      <c r="G38" s="69" t="s">
        <v>27814</v>
      </c>
      <c r="H38"/>
      <c r="I38"/>
      <c r="J38" t="s">
        <v>27870</v>
      </c>
      <c r="M38" s="18" t="str">
        <f>+F38&amp;" agrícolas de "&amp;J38&amp;" en Chile, entre los años 2018-2019"</f>
        <v>Número de empresas agrícolas de Hongo Silvestre en Chile, entre los años 2018-2019</v>
      </c>
      <c r="N38" s="19" t="str">
        <f t="shared" si="5"/>
        <v>Chile</v>
      </c>
      <c r="O38" s="19" t="s">
        <v>27919</v>
      </c>
      <c r="P38" s="19" t="s">
        <v>9340</v>
      </c>
      <c r="Q38" s="39" t="e">
        <f>+IF($E38="PRODUCTO",VLOOKUP(J38,Categorias[[Producto]:[Columna1]],9,0)&amp;"000",IF($E38="CATEGORÍA",VLOOKUP(J38,Categorias[[Categoría]:[Columna2]],7,0),$Q$1))</f>
        <v>#N/A</v>
      </c>
      <c r="R38" s="19" t="s">
        <v>25622</v>
      </c>
      <c r="S38" s="18"/>
      <c r="T38" s="18" t="str">
        <f t="shared" si="6"/>
        <v>Número de empresas agrícolas de Hongo Silvestre en Chile, entre los años 2018-2019</v>
      </c>
      <c r="U38" s="18" t="str">
        <f t="shared" si="7"/>
        <v>Categoría: Hongo Silvestre</v>
      </c>
      <c r="V38" t="s">
        <v>27920</v>
      </c>
      <c r="W38" s="34" t="str">
        <f t="shared" si="8"/>
        <v>linkSanta Maria</v>
      </c>
      <c r="X38" s="20" t="s">
        <v>154</v>
      </c>
      <c r="Y38" s="20" t="str">
        <f t="shared" si="9"/>
        <v>Nacional</v>
      </c>
      <c r="Z38" t="str">
        <f t="shared" si="10"/>
        <v>Gráfico que muestra el Número de empresas agrícolas de Hongo Silvestre en Chile, entre los años 2018-2019 en empresas según datos recopilados del directorio de agroindustrías hortofrutícolas efectuados por la ODEPA.</v>
      </c>
      <c r="AA38" s="23">
        <v>44355</v>
      </c>
      <c r="AB38" s="21" t="s">
        <v>25426</v>
      </c>
      <c r="AC38" s="21" t="s">
        <v>25439</v>
      </c>
      <c r="AD38" s="21" t="s">
        <v>25</v>
      </c>
      <c r="AE38" s="21" t="s">
        <v>25</v>
      </c>
      <c r="AF38" s="21" t="s">
        <v>25</v>
      </c>
      <c r="AG38" s="22">
        <f>+VLOOKUP($P38,Parametros[[nombre]:[Columna1]],5,0)</f>
        <v>8</v>
      </c>
      <c r="AH38" s="22">
        <v>35</v>
      </c>
      <c r="AI38" s="22">
        <f>+VLOOKUP($N38,Territorio[[nombre]:[Columna1]],7,0)</f>
        <v>38</v>
      </c>
      <c r="AJ38" s="22" t="e">
        <f>+VLOOKUP(O38,Temporalidad[[nombre]:[Columna1]],7,0)</f>
        <v>#N/A</v>
      </c>
      <c r="AK38" s="22">
        <f>+VLOOKUP(LEFT($D38,3),Tipo_Gráfico[[id3]:[Tipo Gráfico]],2,0)</f>
        <v>1</v>
      </c>
      <c r="AL38" s="40" t="s">
        <v>27813</v>
      </c>
      <c r="AM38" s="21" t="s">
        <v>25</v>
      </c>
      <c r="AN38" s="21" t="s">
        <v>25</v>
      </c>
      <c r="AO38" s="21" t="s">
        <v>25</v>
      </c>
      <c r="AP38" s="34">
        <f>VLOOKUP($AC38,Responsables[],3,0)</f>
        <v>3</v>
      </c>
      <c r="AQ38" s="41">
        <f>VLOOKUP($R38,unidad_medida[[#All],[nombre]:[Columna1]],5,0)</f>
        <v>63</v>
      </c>
    </row>
    <row r="39" spans="1:43" x14ac:dyDescent="0.25">
      <c r="A39" s="34" t="str">
        <f t="shared" si="13"/>
        <v>Informe Interactivo 1-Región-Comuna-Producto-Categoría ||Número de empresas</v>
      </c>
      <c r="B39"/>
      <c r="C39" s="34">
        <v>13</v>
      </c>
      <c r="D39" s="20" t="s">
        <v>26044</v>
      </c>
      <c r="E39" s="70" t="s">
        <v>756</v>
      </c>
      <c r="F39" s="44" t="s">
        <v>27891</v>
      </c>
      <c r="G39" s="44" t="s">
        <v>27921</v>
      </c>
      <c r="H39"/>
      <c r="I39"/>
      <c r="J39" t="s">
        <v>797</v>
      </c>
      <c r="K39" s="24" t="s">
        <v>27927</v>
      </c>
      <c r="L39" s="24" t="str">
        <f>"Empresas hortofrutícolas en "&amp;J39&amp;" || Chile || 2020"</f>
        <v>Empresas hortofrutícolas en Tarapacá || Chile || 2020</v>
      </c>
      <c r="M39" s="18" t="str">
        <f>+F39&amp;" agrícolas de "&amp;J39&amp;" en Chile, entre los años 2018-2019."</f>
        <v>Número de empresas agrícolas de Tarapacá en Chile, entre los años 2018-2019.</v>
      </c>
      <c r="N39" s="19" t="str">
        <f t="shared" si="5"/>
        <v>Tarapacá</v>
      </c>
      <c r="O39" s="19" t="s">
        <v>27919</v>
      </c>
      <c r="P39" s="19" t="s">
        <v>9340</v>
      </c>
      <c r="Q39" s="39">
        <f>+IF($E39="PRODUCTO",VLOOKUP(J39,Categorias[[Producto]:[Columna1]],9,0)&amp;"000",IF($E39="CATEGORÍA",VLOOKUP(J39,Categorias[[Categoría]:[Columna2]],7,0),$Q$1))</f>
        <v>100100000</v>
      </c>
      <c r="R39" s="19" t="s">
        <v>25622</v>
      </c>
      <c r="S39" s="18"/>
      <c r="T39" s="18" t="str">
        <f t="shared" si="6"/>
        <v>Número de empresas agrícolas de Tarapacá en Chile, entre los años 2018-2019.</v>
      </c>
      <c r="U39" s="18" t="str">
        <f t="shared" si="7"/>
        <v>Región: Tarapacá</v>
      </c>
      <c r="V39" t="s">
        <v>27920</v>
      </c>
      <c r="W39" s="34">
        <f t="shared" si="8"/>
        <v>0</v>
      </c>
      <c r="X39" s="20" t="s">
        <v>154</v>
      </c>
      <c r="Y39" s="20" t="str">
        <f t="shared" si="9"/>
        <v>Regional</v>
      </c>
      <c r="Z39" t="str">
        <f>"Informe que muestra el "&amp;T39&amp;" en "&amp;R39&amp;" según datos recopilados del directorio de agroindustrías hortofrutícolas efectuados por la ODEPA."</f>
        <v>Informe que muestra el Número de empresas agrícolas de Tarapacá en Chile, entre los años 2018-2019. en empresas según datos recopilados del directorio de agroindustrías hortofrutícolas efectuados por la ODEPA.</v>
      </c>
      <c r="AA39" s="23">
        <v>44356</v>
      </c>
      <c r="AB39" s="21" t="s">
        <v>25426</v>
      </c>
      <c r="AC39" s="21" t="s">
        <v>25439</v>
      </c>
      <c r="AD39" s="21" t="s">
        <v>25</v>
      </c>
      <c r="AE39" s="21" t="s">
        <v>25</v>
      </c>
      <c r="AF39" s="21" t="s">
        <v>25</v>
      </c>
      <c r="AG39" s="22">
        <f>+VLOOKUP($P39,Parametros[[nombre]:[Columna1]],5,0)</f>
        <v>8</v>
      </c>
      <c r="AH39" s="22">
        <v>36</v>
      </c>
      <c r="AI39" s="22">
        <f>+VLOOKUP($N39,Territorio[[nombre]:[Columna1]],7,0)</f>
        <v>252</v>
      </c>
      <c r="AJ39" s="22" t="e">
        <f>+VLOOKUP(O39,Temporalidad[[nombre]:[Columna1]],7,0)</f>
        <v>#N/A</v>
      </c>
      <c r="AK39" s="22">
        <f>+VLOOKUP(LEFT($D39,3),Tipo_Gráfico[[id3]:[Tipo Gráfico]],2,0)</f>
        <v>3</v>
      </c>
      <c r="AL39" s="40" t="s">
        <v>27813</v>
      </c>
      <c r="AM39" s="21" t="s">
        <v>25</v>
      </c>
      <c r="AN39" s="21" t="s">
        <v>25</v>
      </c>
      <c r="AO39" s="21" t="s">
        <v>25</v>
      </c>
      <c r="AP39" s="34">
        <f>VLOOKUP($AC39,Responsables[],3,0)</f>
        <v>3</v>
      </c>
      <c r="AQ39" s="41">
        <f>VLOOKUP($R39,unidad_medida[[#All],[nombre]:[Columna1]],5,0)</f>
        <v>63</v>
      </c>
    </row>
    <row r="40" spans="1:43" x14ac:dyDescent="0.25">
      <c r="A40" s="34" t="str">
        <f t="shared" si="13"/>
        <v>Informe Interactivo 2-Comuna-Producto-Categoría-Procesamiento ||Número de empresas</v>
      </c>
      <c r="B40"/>
      <c r="C40" s="34">
        <v>77</v>
      </c>
      <c r="D40" s="20" t="s">
        <v>26045</v>
      </c>
      <c r="E40" s="70" t="s">
        <v>1063</v>
      </c>
      <c r="F40" s="44" t="s">
        <v>27891</v>
      </c>
      <c r="G40" s="71" t="s">
        <v>27922</v>
      </c>
      <c r="H40"/>
      <c r="I40"/>
      <c r="J40" t="s">
        <v>1081</v>
      </c>
      <c r="K40" s="24" t="s">
        <v>27928</v>
      </c>
      <c r="L40" s="24" t="str">
        <f t="shared" ref="L40" si="16">"Empresas hortofrutícolas en "&amp;J40&amp;" || Chile || 2020"</f>
        <v>Empresas hortofrutícolas en Pica || Chile || 2020</v>
      </c>
      <c r="M40" s="18" t="str">
        <f>+F40&amp;" agrícolas de "&amp;J40&amp;" por "&amp;G40&amp;", entre los años 2018-2019."</f>
        <v>Número de empresas agrícolas de Pica por Producto-Categoría-Procesamiento, entre los años 2018-2019.</v>
      </c>
      <c r="N40" s="19" t="str">
        <f t="shared" si="5"/>
        <v>Pica</v>
      </c>
      <c r="O40" s="19" t="s">
        <v>27919</v>
      </c>
      <c r="P40" s="19" t="s">
        <v>9340</v>
      </c>
      <c r="Q40" s="39">
        <f>+IF($E40="PRODUCTO",VLOOKUP(J40,Categorias[[Producto]:[Columna1]],9,0)&amp;"000",IF($E40="CATEGORÍA",VLOOKUP(J40,Categorias[[Categoría]:[Columna2]],7,0),$Q$1))</f>
        <v>100100000</v>
      </c>
      <c r="R40" s="19" t="s">
        <v>25622</v>
      </c>
      <c r="S40" s="18"/>
      <c r="T40" s="18" t="str">
        <f t="shared" si="6"/>
        <v>Número de empresas agrícolas de Pica por Producto-Categoría-Procesamiento, entre los años 2018-2019.</v>
      </c>
      <c r="U40" s="18" t="str">
        <f t="shared" si="7"/>
        <v>Comuna: Pica</v>
      </c>
      <c r="V40" t="s">
        <v>27920</v>
      </c>
      <c r="W40" s="34">
        <f t="shared" si="8"/>
        <v>0</v>
      </c>
      <c r="X40" s="20" t="s">
        <v>154</v>
      </c>
      <c r="Y40" s="20" t="str">
        <f t="shared" si="9"/>
        <v>Comunal</v>
      </c>
      <c r="Z40" t="str">
        <f>"Informe que muestra el "&amp;T40&amp;" en "&amp;R40&amp;" según datos recopilados del directorio de agroindustrías hortofrutícolas efectuados por la ODEPA."</f>
        <v>Informe que muestra el Número de empresas agrícolas de Pica por Producto-Categoría-Procesamiento, entre los años 2018-2019. en empresas según datos recopilados del directorio de agroindustrías hortofrutícolas efectuados por la ODEPA.</v>
      </c>
      <c r="AA40" s="23">
        <v>44357</v>
      </c>
      <c r="AB40" s="21" t="s">
        <v>25426</v>
      </c>
      <c r="AC40" s="21" t="s">
        <v>25439</v>
      </c>
      <c r="AD40" s="21" t="s">
        <v>25</v>
      </c>
      <c r="AE40" s="21" t="s">
        <v>25</v>
      </c>
      <c r="AF40" s="21" t="s">
        <v>25</v>
      </c>
      <c r="AG40" s="22">
        <f>+VLOOKUP($P40,Parametros[[nombre]:[Columna1]],5,0)</f>
        <v>8</v>
      </c>
      <c r="AH40" s="22">
        <v>37</v>
      </c>
      <c r="AI40" s="22">
        <f>+VLOOKUP($N40,Territorio[[nombre]:[Columna1]],7,0)</f>
        <v>349</v>
      </c>
      <c r="AJ40" s="22" t="e">
        <f>+VLOOKUP(O40,Temporalidad[[nombre]:[Columna1]],7,0)</f>
        <v>#N/A</v>
      </c>
      <c r="AK40" s="22">
        <f>+VLOOKUP(LEFT($D40,3),Tipo_Gráfico[[id3]:[Tipo Gráfico]],2,0)</f>
        <v>3</v>
      </c>
      <c r="AL40" s="40" t="s">
        <v>27813</v>
      </c>
      <c r="AM40" s="21" t="s">
        <v>25</v>
      </c>
      <c r="AN40" s="21" t="s">
        <v>25</v>
      </c>
      <c r="AO40" s="21" t="s">
        <v>25</v>
      </c>
      <c r="AP40" s="34">
        <f>VLOOKUP($AC40,Responsables[],3,0)</f>
        <v>3</v>
      </c>
      <c r="AQ40" s="41">
        <f>VLOOKUP($R40,unidad_medida[[#All],[nombre]:[Columna1]],5,0)</f>
        <v>63</v>
      </c>
    </row>
    <row r="41" spans="1:43" x14ac:dyDescent="0.25">
      <c r="A41" s="34" t="str">
        <f t="shared" si="13"/>
        <v>Informe Interactivo 3-Categoria-Región-Comuna-Procesamiento ||Número de empresas</v>
      </c>
      <c r="B41"/>
      <c r="C41" s="34">
        <v>85</v>
      </c>
      <c r="D41" s="20" t="s">
        <v>27917</v>
      </c>
      <c r="E41" s="70" t="s">
        <v>27818</v>
      </c>
      <c r="F41" s="44" t="s">
        <v>27891</v>
      </c>
      <c r="G41" s="71" t="s">
        <v>27923</v>
      </c>
      <c r="H41"/>
      <c r="I41"/>
      <c r="J41" t="s">
        <v>27870</v>
      </c>
      <c r="K41" s="24" t="s">
        <v>27929</v>
      </c>
      <c r="L41" s="24" t="str">
        <f>"Empresas hortofrutícolas de "&amp;J41&amp;" || Chile || 2020"</f>
        <v>Empresas hortofrutícolas de Hongo Silvestre || Chile || 2020</v>
      </c>
      <c r="M41" s="18" t="str">
        <f>+F41&amp;" agrícolas de "&amp;J41&amp;" por "&amp;G41&amp;", entre los años 2018-2019."</f>
        <v>Número de empresas agrícolas de Hongo Silvestre por Región-Comuna-Procesamiento, entre los años 2018-2019.</v>
      </c>
      <c r="N41" s="19" t="str">
        <f t="shared" si="5"/>
        <v>Chile</v>
      </c>
      <c r="O41" s="19" t="s">
        <v>27919</v>
      </c>
      <c r="P41" s="19" t="s">
        <v>9340</v>
      </c>
      <c r="Q41" s="39">
        <f>+IF($E41="PRODUCTO",VLOOKUP(J41,Categorias[[Producto]:[Columna1]],9,0)&amp;"000",IF($E41="CATEGORÍA",VLOOKUP(J41,Categorias[[Categoría]:[Columna2]],7,0),$Q$1))</f>
        <v>100100000</v>
      </c>
      <c r="R41" s="19" t="s">
        <v>25622</v>
      </c>
      <c r="S41" s="18"/>
      <c r="T41" s="18" t="str">
        <f t="shared" si="6"/>
        <v>Número de empresas agrícolas de Hongo Silvestre por Región-Comuna-Procesamiento, entre los años 2018-2019.</v>
      </c>
      <c r="U41" s="18" t="str">
        <f t="shared" si="7"/>
        <v>Categoria: Hongo Silvestre</v>
      </c>
      <c r="V41" t="s">
        <v>27920</v>
      </c>
      <c r="W41" s="34">
        <f t="shared" si="8"/>
        <v>0</v>
      </c>
      <c r="X41" s="20" t="s">
        <v>154</v>
      </c>
      <c r="Y41" s="20" t="str">
        <f t="shared" si="9"/>
        <v>Nacional</v>
      </c>
      <c r="Z41" t="str">
        <f>"Informe que muestra el "&amp;T41&amp;" en "&amp;R41&amp;" según datos recopilados del directorio de agroindustrías hortofrutícolas efectuados por la ODEPA."</f>
        <v>Informe que muestra el Número de empresas agrícolas de Hongo Silvestre por Región-Comuna-Procesamiento, entre los años 2018-2019. en empresas según datos recopilados del directorio de agroindustrías hortofrutícolas efectuados por la ODEPA.</v>
      </c>
      <c r="AA41" s="23">
        <v>44358</v>
      </c>
      <c r="AB41" s="21" t="s">
        <v>25426</v>
      </c>
      <c r="AC41" s="21" t="s">
        <v>25439</v>
      </c>
      <c r="AD41" s="21" t="s">
        <v>25</v>
      </c>
      <c r="AE41" s="21" t="s">
        <v>25</v>
      </c>
      <c r="AF41" s="21" t="s">
        <v>25</v>
      </c>
      <c r="AG41" s="22">
        <f>+VLOOKUP($P41,Parametros[[nombre]:[Columna1]],5,0)</f>
        <v>8</v>
      </c>
      <c r="AH41" s="22">
        <v>38</v>
      </c>
      <c r="AI41" s="22">
        <f>+VLOOKUP($N41,Territorio[[nombre]:[Columna1]],7,0)</f>
        <v>38</v>
      </c>
      <c r="AJ41" s="22" t="e">
        <f>+VLOOKUP(O41,Temporalidad[[nombre]:[Columna1]],7,0)</f>
        <v>#N/A</v>
      </c>
      <c r="AK41" s="22">
        <f>+VLOOKUP(LEFT($D41,3),Tipo_Gráfico[[id3]:[Tipo Gráfico]],2,0)</f>
        <v>3</v>
      </c>
      <c r="AL41" s="40" t="s">
        <v>27813</v>
      </c>
      <c r="AM41" s="21" t="s">
        <v>25</v>
      </c>
      <c r="AN41" s="21" t="s">
        <v>25</v>
      </c>
      <c r="AO41" s="21" t="s">
        <v>25</v>
      </c>
      <c r="AP41" s="34">
        <f>VLOOKUP($AC41,Responsables[],3,0)</f>
        <v>3</v>
      </c>
      <c r="AQ41" s="41">
        <f>VLOOKUP($R41,unidad_medida[[#All],[nombre]:[Columna1]],5,0)</f>
        <v>63</v>
      </c>
    </row>
    <row r="42" spans="1:43" x14ac:dyDescent="0.25">
      <c r="A42" s="34" t="str">
        <f t="shared" ref="A42:A43" si="17">+D42&amp;"-"&amp;E42&amp;"-"&amp;G42&amp;" ||"&amp;F42</f>
        <v>Informe Interactivo 4-Procesamiento-Región-Comuna-Producto-Categoría ||Número de empresas</v>
      </c>
      <c r="B42"/>
      <c r="C42" s="34">
        <v>10</v>
      </c>
      <c r="D42" s="20" t="s">
        <v>27918</v>
      </c>
      <c r="E42" s="70" t="s">
        <v>27826</v>
      </c>
      <c r="F42" s="44" t="s">
        <v>27891</v>
      </c>
      <c r="G42" s="71" t="s">
        <v>27924</v>
      </c>
      <c r="H42"/>
      <c r="I42"/>
      <c r="J42" t="s">
        <v>27836</v>
      </c>
      <c r="K42" s="24" t="s">
        <v>27930</v>
      </c>
      <c r="L42" s="24" t="str">
        <f>"Empresas hortofrutícolas de "&amp;J42&amp;" || Chile || 2020"</f>
        <v>Empresas hortofrutícolas de Aceite || Chile || 2020</v>
      </c>
      <c r="M42" s="18" t="str">
        <f>+F42&amp;" agrícolas de "&amp;J42&amp;" por "&amp;G42&amp;", entre los años 2018-2019."</f>
        <v>Número de empresas agrícolas de Aceite por Región-Comuna-Producto-Categoría, entre los años 2018-2019.</v>
      </c>
      <c r="N42" s="19" t="str">
        <f t="shared" si="5"/>
        <v>Chile</v>
      </c>
      <c r="O42" s="19" t="s">
        <v>27919</v>
      </c>
      <c r="P42" s="19" t="s">
        <v>9340</v>
      </c>
      <c r="Q42" s="39">
        <f>+IF($E42="PRODUCTO",VLOOKUP(J42,Categorias[[Producto]:[Columna1]],9,0)&amp;"000",IF($E42="CATEGORÍA",VLOOKUP(J42,Categorias[[Categoría]:[Columna2]],7,0),$Q$1))</f>
        <v>100100000</v>
      </c>
      <c r="R42" s="19" t="s">
        <v>25622</v>
      </c>
      <c r="S42" s="18"/>
      <c r="T42" s="18" t="str">
        <f t="shared" si="6"/>
        <v>Número de empresas agrícolas de Aceite por Región-Comuna-Producto-Categoría, entre los años 2018-2019.</v>
      </c>
      <c r="U42" s="18" t="str">
        <f t="shared" si="7"/>
        <v>Procesamiento: Aceite</v>
      </c>
      <c r="V42" t="s">
        <v>27920</v>
      </c>
      <c r="W42" s="34">
        <f t="shared" si="8"/>
        <v>0</v>
      </c>
      <c r="X42" s="20" t="s">
        <v>154</v>
      </c>
      <c r="Y42" s="20" t="str">
        <f t="shared" si="9"/>
        <v>Nacional</v>
      </c>
      <c r="Z42" t="str">
        <f>"Informe que muestra el "&amp;T42&amp;" en "&amp;R42&amp;" según datos recopilados del directorio de agroindustrías hortofrutícolas efectuados por la ODEPA."</f>
        <v>Informe que muestra el Número de empresas agrícolas de Aceite por Región-Comuna-Producto-Categoría, entre los años 2018-2019. en empresas según datos recopilados del directorio de agroindustrías hortofrutícolas efectuados por la ODEPA.</v>
      </c>
      <c r="AA42" s="23">
        <v>44359</v>
      </c>
      <c r="AB42" s="21" t="s">
        <v>25426</v>
      </c>
      <c r="AC42" s="21" t="s">
        <v>25439</v>
      </c>
      <c r="AD42" s="21" t="s">
        <v>25</v>
      </c>
      <c r="AE42" s="21" t="s">
        <v>25</v>
      </c>
      <c r="AF42" s="21" t="s">
        <v>25</v>
      </c>
      <c r="AG42" s="22">
        <f>+VLOOKUP($P42,Parametros[[nombre]:[Columna1]],5,0)</f>
        <v>8</v>
      </c>
      <c r="AH42" s="22">
        <v>39</v>
      </c>
      <c r="AI42" s="22">
        <f>+VLOOKUP($N42,Territorio[[nombre]:[Columna1]],7,0)</f>
        <v>38</v>
      </c>
      <c r="AJ42" s="22" t="e">
        <f>+VLOOKUP(O42,Temporalidad[[nombre]:[Columna1]],7,0)</f>
        <v>#N/A</v>
      </c>
      <c r="AK42" s="22">
        <f>+VLOOKUP(LEFT($D42,3),Tipo_Gráfico[[id3]:[Tipo Gráfico]],2,0)</f>
        <v>3</v>
      </c>
      <c r="AL42" s="40" t="s">
        <v>27813</v>
      </c>
      <c r="AM42" s="21" t="s">
        <v>25</v>
      </c>
      <c r="AN42" s="21" t="s">
        <v>25</v>
      </c>
      <c r="AO42" s="21" t="s">
        <v>25</v>
      </c>
      <c r="AP42" s="34">
        <f>VLOOKUP($AC42,Responsables[],3,0)</f>
        <v>3</v>
      </c>
      <c r="AQ42" s="41">
        <f>VLOOKUP($R42,unidad_medida[[#All],[nombre]:[Columna1]],5,0)</f>
        <v>63</v>
      </c>
    </row>
    <row r="43" spans="1:43" x14ac:dyDescent="0.25">
      <c r="A43" s="34" t="str">
        <f t="shared" si="17"/>
        <v>Reporte 360-Nacional-Región-Provincia-Comuna-Producto-Categoría-Procesamiento ||Número de empresas</v>
      </c>
      <c r="B43"/>
      <c r="C43" s="34">
        <v>1</v>
      </c>
      <c r="D43" s="13" t="s">
        <v>27925</v>
      </c>
      <c r="E43" s="65" t="s">
        <v>27814</v>
      </c>
      <c r="F43" s="46" t="s">
        <v>27891</v>
      </c>
      <c r="G43" s="72" t="s">
        <v>27926</v>
      </c>
      <c r="H43"/>
      <c r="I43"/>
      <c r="J43" t="s">
        <v>27815</v>
      </c>
      <c r="M43" s="18" t="str">
        <f>+F43&amp;" agrícolas de "&amp;J43&amp;" por "&amp;G43&amp;", entre los años 2018-2019."</f>
        <v>Número de empresas agrícolas de Total por Región-Provincia-Comuna-Producto-Categoría-Procesamiento, entre los años 2018-2019.</v>
      </c>
      <c r="N43" s="19" t="str">
        <f t="shared" ref="N43" si="18">IF(E43="Región",J43,IF(E43="Comuna",J43,"Chile"))</f>
        <v>Chile</v>
      </c>
      <c r="O43" s="19" t="s">
        <v>27919</v>
      </c>
      <c r="P43" s="19" t="s">
        <v>9340</v>
      </c>
      <c r="Q43" s="39">
        <f>+IF($E43="PRODUCTO",VLOOKUP(J43,Categorias[[Producto]:[Columna1]],9,0)&amp;"000",IF($E43="CATEGORÍA",VLOOKUP(J43,Categorias[[Categoría]:[Columna2]],7,0),$Q$1))</f>
        <v>100100000</v>
      </c>
      <c r="R43" s="19" t="s">
        <v>25622</v>
      </c>
      <c r="S43" s="18"/>
      <c r="T43" s="18" t="str">
        <f t="shared" ref="T43" si="19">M43</f>
        <v>Número de empresas agrícolas de Total por Región-Provincia-Comuna-Producto-Categoría-Procesamiento, entre los años 2018-2019.</v>
      </c>
      <c r="U43" s="18" t="str">
        <f t="shared" ref="U43" si="20">+E43&amp;": "&amp;J43</f>
        <v>Nacional: Total</v>
      </c>
      <c r="V43" t="s">
        <v>27920</v>
      </c>
      <c r="W43" s="34">
        <f t="shared" ref="W43" si="21">HYPERLINK(B43,B43)</f>
        <v>0</v>
      </c>
      <c r="X43" s="20" t="s">
        <v>154</v>
      </c>
      <c r="Y43" s="20" t="str">
        <f t="shared" si="9"/>
        <v>Nacional</v>
      </c>
      <c r="Z43" t="str">
        <f>"Reporte que muestra el "&amp;T43&amp;" en "&amp;R43&amp;" según datos recopilados del directorio de agroindustrías hortofrutícolas efectuados por la ODEPA."</f>
        <v>Reporte que muestra el Número de empresas agrícolas de Total por Región-Provincia-Comuna-Producto-Categoría-Procesamiento, entre los años 2018-2019. en empresas según datos recopilados del directorio de agroindustrías hortofrutícolas efectuados por la ODEPA.</v>
      </c>
      <c r="AA43" s="23">
        <v>44360</v>
      </c>
      <c r="AB43" s="21" t="s">
        <v>25426</v>
      </c>
      <c r="AC43" s="21" t="s">
        <v>25439</v>
      </c>
      <c r="AD43" s="21" t="s">
        <v>25</v>
      </c>
      <c r="AE43" s="21" t="s">
        <v>25</v>
      </c>
      <c r="AF43" s="21" t="s">
        <v>25</v>
      </c>
      <c r="AG43" s="22">
        <f>+VLOOKUP($P43,Parametros[[nombre]:[Columna1]],5,0)</f>
        <v>8</v>
      </c>
      <c r="AH43" s="22">
        <v>40</v>
      </c>
      <c r="AI43" s="22">
        <f>+VLOOKUP($N43,Territorio[[nombre]:[Columna1]],7,0)</f>
        <v>38</v>
      </c>
      <c r="AJ43" s="22" t="e">
        <f>+VLOOKUP(O43,Temporalidad[[nombre]:[Columna1]],7,0)</f>
        <v>#N/A</v>
      </c>
      <c r="AK43" s="22">
        <f>+VLOOKUP(LEFT($D43,3),Tipo_Gráfico[[id3]:[Tipo Gráfico]],2,0)</f>
        <v>4</v>
      </c>
      <c r="AL43" s="40" t="s">
        <v>27813</v>
      </c>
      <c r="AM43" s="21" t="s">
        <v>25</v>
      </c>
      <c r="AN43" s="21" t="s">
        <v>25</v>
      </c>
      <c r="AO43" s="21" t="s">
        <v>25</v>
      </c>
      <c r="AP43" s="34">
        <f>VLOOKUP($AC43,Responsables[],3,0)</f>
        <v>3</v>
      </c>
      <c r="AQ43" s="41">
        <f>VLOOKUP($R43,unidad_medida[[#All],[nombre]:[Columna1]],5,0)</f>
        <v>63</v>
      </c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0"/>
    </row>
  </sheetData>
  <phoneticPr fontId="8" type="noConversion"/>
  <conditionalFormatting sqref="U4:U43 Q4:Q43 N4:O43">
    <cfRule type="expression" dxfId="269" priority="12914">
      <formula>$Z4="Reporte 2"</formula>
    </cfRule>
    <cfRule type="expression" dxfId="268" priority="12915">
      <formula>$Z4="Reporte 1"</formula>
    </cfRule>
    <cfRule type="expression" dxfId="267" priority="12916">
      <formula>$Z4="Informe 10"</formula>
    </cfRule>
    <cfRule type="expression" dxfId="266" priority="12917">
      <formula>$Z4="Informe 9"</formula>
    </cfRule>
    <cfRule type="expression" dxfId="265" priority="12918">
      <formula>$Z4="Informe 8"</formula>
    </cfRule>
    <cfRule type="expression" dxfId="264" priority="12919">
      <formula>$Z4="Informe 7"</formula>
    </cfRule>
    <cfRule type="expression" dxfId="263" priority="12920">
      <formula>$Z4="Informe 6"</formula>
    </cfRule>
    <cfRule type="expression" dxfId="262" priority="12921">
      <formula>$Z4="Informe 5"</formula>
    </cfRule>
    <cfRule type="expression" dxfId="261" priority="12922">
      <formula>$Z4="Informe 4"</formula>
    </cfRule>
    <cfRule type="expression" dxfId="260" priority="12923">
      <formula>$Z4="Informe 3"</formula>
    </cfRule>
    <cfRule type="expression" dxfId="259" priority="12924">
      <formula>$Z4="Informe 2"</formula>
    </cfRule>
    <cfRule type="expression" dxfId="258" priority="12925">
      <formula>$Z4="Informe 1"</formula>
    </cfRule>
    <cfRule type="expression" dxfId="257" priority="12926">
      <formula>$Z4="Gráfico 10"</formula>
    </cfRule>
    <cfRule type="expression" dxfId="256" priority="12927">
      <formula>$Z4="Gráfico 25"</formula>
    </cfRule>
    <cfRule type="expression" dxfId="255" priority="12928">
      <formula>$Z4="Gráfico 24"</formula>
    </cfRule>
    <cfRule type="expression" dxfId="254" priority="12929">
      <formula>$Z4="Gráfico 23"</formula>
    </cfRule>
    <cfRule type="expression" dxfId="253" priority="12930">
      <formula>$Z4="Gráfico 22"</formula>
    </cfRule>
    <cfRule type="expression" dxfId="252" priority="12931">
      <formula>$Z4="Gráfico 21"</formula>
    </cfRule>
    <cfRule type="expression" dxfId="251" priority="12932">
      <formula>$Z4="Gráfico 20"</formula>
    </cfRule>
    <cfRule type="expression" dxfId="250" priority="12933">
      <formula>$Z4="Gráfico 18"</formula>
    </cfRule>
    <cfRule type="expression" dxfId="249" priority="12934">
      <formula>$Z4="Gráfico 19"</formula>
    </cfRule>
    <cfRule type="expression" dxfId="248" priority="12935">
      <formula>$Z4="Gráfico 17"</formula>
    </cfRule>
    <cfRule type="expression" dxfId="247" priority="12936">
      <formula>$Z4="Gráfico 16"</formula>
    </cfRule>
    <cfRule type="expression" dxfId="246" priority="12937">
      <formula>$Z4="Gráfico 15"</formula>
    </cfRule>
    <cfRule type="expression" dxfId="245" priority="12938">
      <formula>$Z4="Gráfico 14"</formula>
    </cfRule>
    <cfRule type="expression" dxfId="244" priority="12939">
      <formula>$Z4="Gráfico 12"</formula>
    </cfRule>
    <cfRule type="expression" dxfId="243" priority="12940">
      <formula>$Z4="Gráfico 13"</formula>
    </cfRule>
    <cfRule type="expression" dxfId="242" priority="12941">
      <formula>$Z4="Gráfico 11"</formula>
    </cfRule>
    <cfRule type="expression" dxfId="241" priority="12942">
      <formula>$Z4="Gráfico 9"</formula>
    </cfRule>
    <cfRule type="expression" dxfId="240" priority="12943">
      <formula>$Z4="Gráfico 8"</formula>
    </cfRule>
    <cfRule type="expression" dxfId="239" priority="12944">
      <formula>$Z4="Gráfico 7"</formula>
    </cfRule>
    <cfRule type="expression" dxfId="238" priority="12945">
      <formula>$Z4="Gráfico 6"</formula>
    </cfRule>
    <cfRule type="expression" dxfId="237" priority="12946">
      <formula>$Z4="Gráfico 4"</formula>
    </cfRule>
    <cfRule type="expression" dxfId="236" priority="12947">
      <formula>$Z4="Gráfico 3"</formula>
    </cfRule>
    <cfRule type="expression" dxfId="235" priority="12948">
      <formula>$Z4="Gráfico 2"</formula>
    </cfRule>
    <cfRule type="expression" dxfId="234" priority="12949">
      <formula>$Z4="Gráfico 1"</formula>
    </cfRule>
    <cfRule type="expression" dxfId="233" priority="12950">
      <formula>$Z4="Gráfico 5"</formula>
    </cfRule>
  </conditionalFormatting>
  <conditionalFormatting sqref="S4:T43">
    <cfRule type="expression" dxfId="232" priority="12840">
      <formula>$Z4="Reporte 2"</formula>
    </cfRule>
    <cfRule type="expression" dxfId="231" priority="12841">
      <formula>$Z4="Reporte 1"</formula>
    </cfRule>
    <cfRule type="expression" dxfId="230" priority="12842">
      <formula>$Z4="Informe 10"</formula>
    </cfRule>
    <cfRule type="expression" dxfId="229" priority="12843">
      <formula>$Z4="Informe 9"</formula>
    </cfRule>
    <cfRule type="expression" dxfId="228" priority="12844">
      <formula>$Z4="Informe 8"</formula>
    </cfRule>
    <cfRule type="expression" dxfId="227" priority="12845">
      <formula>$Z4="Informe 7"</formula>
    </cfRule>
    <cfRule type="expression" dxfId="226" priority="12846">
      <formula>$Z4="Informe 6"</formula>
    </cfRule>
    <cfRule type="expression" dxfId="225" priority="12847">
      <formula>$Z4="Informe 5"</formula>
    </cfRule>
    <cfRule type="expression" dxfId="224" priority="12848">
      <formula>$Z4="Informe 4"</formula>
    </cfRule>
    <cfRule type="expression" dxfId="223" priority="12849">
      <formula>$Z4="Informe 3"</formula>
    </cfRule>
    <cfRule type="expression" dxfId="222" priority="12850">
      <formula>$Z4="Informe 2"</formula>
    </cfRule>
    <cfRule type="expression" dxfId="221" priority="12851">
      <formula>$Z4="Informe 1"</formula>
    </cfRule>
    <cfRule type="expression" dxfId="220" priority="12852">
      <formula>$Z4="Gráfico 10"</formula>
    </cfRule>
    <cfRule type="expression" dxfId="219" priority="12853">
      <formula>$Z4="Gráfico 25"</formula>
    </cfRule>
    <cfRule type="expression" dxfId="218" priority="12854">
      <formula>$Z4="Gráfico 24"</formula>
    </cfRule>
    <cfRule type="expression" dxfId="217" priority="12855">
      <formula>$Z4="Gráfico 23"</formula>
    </cfRule>
    <cfRule type="expression" dxfId="216" priority="12856">
      <formula>$Z4="Gráfico 22"</formula>
    </cfRule>
    <cfRule type="expression" dxfId="215" priority="12857">
      <formula>$Z4="Gráfico 21"</formula>
    </cfRule>
    <cfRule type="expression" dxfId="214" priority="12858">
      <formula>$Z4="Gráfico 20"</formula>
    </cfRule>
    <cfRule type="expression" dxfId="213" priority="12859">
      <formula>$Z4="Gráfico 18"</formula>
    </cfRule>
    <cfRule type="expression" dxfId="212" priority="12860">
      <formula>$Z4="Gráfico 19"</formula>
    </cfRule>
    <cfRule type="expression" dxfId="211" priority="12861">
      <formula>$Z4="Gráfico 17"</formula>
    </cfRule>
    <cfRule type="expression" dxfId="210" priority="12862">
      <formula>$Z4="Gráfico 16"</formula>
    </cfRule>
    <cfRule type="expression" dxfId="209" priority="12863">
      <formula>$Z4="Gráfico 15"</formula>
    </cfRule>
    <cfRule type="expression" dxfId="208" priority="12864">
      <formula>$Z4="Gráfico 14"</formula>
    </cfRule>
    <cfRule type="expression" dxfId="207" priority="12865">
      <formula>$Z4="Gráfico 12"</formula>
    </cfRule>
    <cfRule type="expression" dxfId="206" priority="12866">
      <formula>$Z4="Gráfico 13"</formula>
    </cfRule>
    <cfRule type="expression" dxfId="205" priority="12867">
      <formula>$Z4="Gráfico 11"</formula>
    </cfRule>
    <cfRule type="expression" dxfId="204" priority="12868">
      <formula>$Z4="Gráfico 9"</formula>
    </cfRule>
    <cfRule type="expression" dxfId="203" priority="12869">
      <formula>$Z4="Gráfico 8"</formula>
    </cfRule>
    <cfRule type="expression" dxfId="202" priority="12870">
      <formula>$Z4="Gráfico 7"</formula>
    </cfRule>
    <cfRule type="expression" dxfId="201" priority="12871">
      <formula>$Z4="Gráfico 6"</formula>
    </cfRule>
    <cfRule type="expression" dxfId="200" priority="12872">
      <formula>$Z4="Gráfico 4"</formula>
    </cfRule>
    <cfRule type="expression" dxfId="199" priority="12873">
      <formula>$Z4="Gráfico 3"</formula>
    </cfRule>
    <cfRule type="expression" dxfId="198" priority="12874">
      <formula>$Z4="Gráfico 2"</formula>
    </cfRule>
    <cfRule type="expression" dxfId="197" priority="12875">
      <formula>$Z4="Gráfico 1"</formula>
    </cfRule>
    <cfRule type="expression" dxfId="196" priority="12876">
      <formula>$Z4="Gráfico 5"</formula>
    </cfRule>
  </conditionalFormatting>
  <conditionalFormatting sqref="AL4:AL43">
    <cfRule type="expression" dxfId="195" priority="12359">
      <formula>$Z4="Reporte 2"</formula>
    </cfRule>
    <cfRule type="expression" dxfId="194" priority="12360">
      <formula>$Z4="Reporte 1"</formula>
    </cfRule>
    <cfRule type="expression" dxfId="193" priority="12361">
      <formula>$Z4="Informe 10"</formula>
    </cfRule>
    <cfRule type="expression" dxfId="192" priority="12362">
      <formula>$Z4="Informe 9"</formula>
    </cfRule>
    <cfRule type="expression" dxfId="191" priority="12363">
      <formula>$Z4="Informe 8"</formula>
    </cfRule>
    <cfRule type="expression" dxfId="190" priority="12364">
      <formula>$Z4="Informe 7"</formula>
    </cfRule>
    <cfRule type="expression" dxfId="189" priority="12365">
      <formula>$Z4="Informe 6"</formula>
    </cfRule>
    <cfRule type="expression" dxfId="188" priority="12366">
      <formula>$Z4="Informe 5"</formula>
    </cfRule>
    <cfRule type="expression" dxfId="187" priority="12367">
      <formula>$Z4="Informe 4"</formula>
    </cfRule>
    <cfRule type="expression" dxfId="186" priority="12368">
      <formula>$Z4="Informe 3"</formula>
    </cfRule>
    <cfRule type="expression" dxfId="185" priority="12369">
      <formula>$Z4="Informe 2"</formula>
    </cfRule>
    <cfRule type="expression" dxfId="184" priority="12370">
      <formula>$Z4="Informe 1"</formula>
    </cfRule>
    <cfRule type="expression" dxfId="183" priority="12371">
      <formula>$Z4="Gráfico 10"</formula>
    </cfRule>
    <cfRule type="expression" dxfId="182" priority="12372">
      <formula>$Z4="Gráfico 25"</formula>
    </cfRule>
    <cfRule type="expression" dxfId="181" priority="12373">
      <formula>$Z4="Gráfico 24"</formula>
    </cfRule>
    <cfRule type="expression" dxfId="180" priority="12374">
      <formula>$Z4="Gráfico 23"</formula>
    </cfRule>
    <cfRule type="expression" dxfId="179" priority="12375">
      <formula>$Z4="Gráfico 22"</formula>
    </cfRule>
    <cfRule type="expression" dxfId="178" priority="12376">
      <formula>$Z4="Gráfico 21"</formula>
    </cfRule>
    <cfRule type="expression" dxfId="177" priority="12377">
      <formula>$Z4="Gráfico 20"</formula>
    </cfRule>
    <cfRule type="expression" dxfId="176" priority="12378">
      <formula>$Z4="Gráfico 18"</formula>
    </cfRule>
    <cfRule type="expression" dxfId="175" priority="12379">
      <formula>$Z4="Gráfico 19"</formula>
    </cfRule>
    <cfRule type="expression" dxfId="174" priority="12380">
      <formula>$Z4="Gráfico 17"</formula>
    </cfRule>
    <cfRule type="expression" dxfId="173" priority="12381">
      <formula>$Z4="Gráfico 16"</formula>
    </cfRule>
    <cfRule type="expression" dxfId="172" priority="12382">
      <formula>$Z4="Gráfico 15"</formula>
    </cfRule>
    <cfRule type="expression" dxfId="171" priority="12383">
      <formula>$Z4="Gráfico 14"</formula>
    </cfRule>
    <cfRule type="expression" dxfId="170" priority="12384">
      <formula>$Z4="Gráfico 12"</formula>
    </cfRule>
    <cfRule type="expression" dxfId="169" priority="12385">
      <formula>$Z4="Gráfico 13"</formula>
    </cfRule>
    <cfRule type="expression" dxfId="168" priority="12386">
      <formula>$Z4="Gráfico 11"</formula>
    </cfRule>
    <cfRule type="expression" dxfId="167" priority="12387">
      <formula>$Z4="Gráfico 9"</formula>
    </cfRule>
    <cfRule type="expression" dxfId="166" priority="12388">
      <formula>$Z4="Gráfico 8"</formula>
    </cfRule>
    <cfRule type="expression" dxfId="165" priority="12389">
      <formula>$Z4="Gráfico 7"</formula>
    </cfRule>
    <cfRule type="expression" dxfId="164" priority="12390">
      <formula>$Z4="Gráfico 6"</formula>
    </cfRule>
    <cfRule type="expression" dxfId="163" priority="12391">
      <formula>$Z4="Gráfico 4"</formula>
    </cfRule>
    <cfRule type="expression" dxfId="162" priority="12392">
      <formula>$Z4="Gráfico 3"</formula>
    </cfRule>
    <cfRule type="expression" dxfId="161" priority="12393">
      <formula>$Z4="Gráfico 2"</formula>
    </cfRule>
    <cfRule type="expression" dxfId="160" priority="12394">
      <formula>$Z4="Gráfico 1"</formula>
    </cfRule>
    <cfRule type="expression" dxfId="159" priority="12395">
      <formula>$Z4="Gráfico 5"</formula>
    </cfRule>
  </conditionalFormatting>
  <conditionalFormatting sqref="M4:M43">
    <cfRule type="expression" dxfId="158" priority="75">
      <formula>$W4="Reporte 2"</formula>
    </cfRule>
    <cfRule type="expression" dxfId="157" priority="76">
      <formula>$W4="Reporte 1"</formula>
    </cfRule>
    <cfRule type="expression" dxfId="156" priority="77">
      <formula>$W4="Informe 10"</formula>
    </cfRule>
    <cfRule type="expression" dxfId="155" priority="78">
      <formula>$W4="Informe 9"</formula>
    </cfRule>
    <cfRule type="expression" dxfId="154" priority="79">
      <formula>$W4="Informe 8"</formula>
    </cfRule>
    <cfRule type="expression" dxfId="153" priority="80">
      <formula>$W4="Informe 7"</formula>
    </cfRule>
    <cfRule type="expression" dxfId="152" priority="81">
      <formula>$W4="Informe 6"</formula>
    </cfRule>
    <cfRule type="expression" dxfId="151" priority="82">
      <formula>$W4="Informe 5"</formula>
    </cfRule>
    <cfRule type="expression" dxfId="150" priority="83">
      <formula>$W4="Informe 4"</formula>
    </cfRule>
    <cfRule type="expression" dxfId="149" priority="84">
      <formula>$W4="Informe 3"</formula>
    </cfRule>
    <cfRule type="expression" dxfId="148" priority="85">
      <formula>$W4="Informe 2"</formula>
    </cfRule>
    <cfRule type="expression" dxfId="147" priority="86">
      <formula>$W4="Informe 1"</formula>
    </cfRule>
    <cfRule type="expression" dxfId="146" priority="87">
      <formula>$W4="Gráfico 10"</formula>
    </cfRule>
    <cfRule type="expression" dxfId="145" priority="88">
      <formula>$W4="Gráfico 25"</formula>
    </cfRule>
    <cfRule type="expression" dxfId="144" priority="89">
      <formula>$W4="Gráfico 24"</formula>
    </cfRule>
    <cfRule type="expression" dxfId="143" priority="90">
      <formula>$W4="Gráfico 23"</formula>
    </cfRule>
    <cfRule type="expression" dxfId="142" priority="91">
      <formula>$W4="Gráfico 22"</formula>
    </cfRule>
    <cfRule type="expression" dxfId="141" priority="92">
      <formula>$W4="Gráfico 21"</formula>
    </cfRule>
    <cfRule type="expression" dxfId="140" priority="93">
      <formula>$W4="Gráfico 20"</formula>
    </cfRule>
    <cfRule type="expression" dxfId="139" priority="94">
      <formula>$W4="Gráfico 18"</formula>
    </cfRule>
    <cfRule type="expression" dxfId="138" priority="95">
      <formula>$W4="Gráfico 19"</formula>
    </cfRule>
    <cfRule type="expression" dxfId="137" priority="96">
      <formula>$W4="Gráfico 17"</formula>
    </cfRule>
    <cfRule type="expression" dxfId="136" priority="97">
      <formula>$W4="Gráfico 16"</formula>
    </cfRule>
    <cfRule type="expression" dxfId="135" priority="98">
      <formula>$W4="Gráfico 15"</formula>
    </cfRule>
    <cfRule type="expression" dxfId="134" priority="99">
      <formula>$W4="Gráfico 14"</formula>
    </cfRule>
    <cfRule type="expression" dxfId="133" priority="100">
      <formula>$W4="Gráfico 12"</formula>
    </cfRule>
    <cfRule type="expression" dxfId="132" priority="101">
      <formula>$W4="Gráfico 13"</formula>
    </cfRule>
    <cfRule type="expression" dxfId="131" priority="102">
      <formula>$W4="Gráfico 11"</formula>
    </cfRule>
    <cfRule type="expression" dxfId="130" priority="103">
      <formula>$W4="Gráfico 9"</formula>
    </cfRule>
    <cfRule type="expression" dxfId="129" priority="104">
      <formula>$W4="Gráfico 8"</formula>
    </cfRule>
    <cfRule type="expression" dxfId="128" priority="105">
      <formula>$W4="Gráfico 7"</formula>
    </cfRule>
    <cfRule type="expression" dxfId="127" priority="106">
      <formula>$W4="Gráfico 6"</formula>
    </cfRule>
    <cfRule type="expression" dxfId="126" priority="107">
      <formula>$W4="Gráfico 4"</formula>
    </cfRule>
    <cfRule type="expression" dxfId="125" priority="108">
      <formula>$W4="Gráfico 3"</formula>
    </cfRule>
    <cfRule type="expression" dxfId="124" priority="109">
      <formula>$W4="Gráfico 2"</formula>
    </cfRule>
    <cfRule type="expression" dxfId="123" priority="110">
      <formula>$W4="Gráfico 1"</formula>
    </cfRule>
    <cfRule type="expression" dxfId="122" priority="111">
      <formula>$W4="Gráfico 5"</formula>
    </cfRule>
  </conditionalFormatting>
  <conditionalFormatting sqref="R4:R43">
    <cfRule type="expression" dxfId="121" priority="38">
      <formula>$Z4="Reporte 2"</formula>
    </cfRule>
    <cfRule type="expression" dxfId="120" priority="39">
      <formula>$Z4="Reporte 1"</formula>
    </cfRule>
    <cfRule type="expression" dxfId="119" priority="40">
      <formula>$Z4="Informe 10"</formula>
    </cfRule>
    <cfRule type="expression" dxfId="118" priority="41">
      <formula>$Z4="Informe 9"</formula>
    </cfRule>
    <cfRule type="expression" dxfId="117" priority="42">
      <formula>$Z4="Informe 8"</formula>
    </cfRule>
    <cfRule type="expression" dxfId="116" priority="43">
      <formula>$Z4="Informe 7"</formula>
    </cfRule>
    <cfRule type="expression" dxfId="115" priority="44">
      <formula>$Z4="Informe 6"</formula>
    </cfRule>
    <cfRule type="expression" dxfId="114" priority="45">
      <formula>$Z4="Informe 5"</formula>
    </cfRule>
    <cfRule type="expression" dxfId="113" priority="46">
      <formula>$Z4="Informe 4"</formula>
    </cfRule>
    <cfRule type="expression" dxfId="112" priority="47">
      <formula>$Z4="Informe 3"</formula>
    </cfRule>
    <cfRule type="expression" dxfId="111" priority="48">
      <formula>$Z4="Informe 2"</formula>
    </cfRule>
    <cfRule type="expression" dxfId="110" priority="49">
      <formula>$Z4="Informe 1"</formula>
    </cfRule>
    <cfRule type="expression" dxfId="109" priority="50">
      <formula>$Z4="Gráfico 10"</formula>
    </cfRule>
    <cfRule type="expression" dxfId="108" priority="51">
      <formula>$Z4="Gráfico 25"</formula>
    </cfRule>
    <cfRule type="expression" dxfId="107" priority="52">
      <formula>$Z4="Gráfico 24"</formula>
    </cfRule>
    <cfRule type="expression" dxfId="106" priority="53">
      <formula>$Z4="Gráfico 23"</formula>
    </cfRule>
    <cfRule type="expression" dxfId="105" priority="54">
      <formula>$Z4="Gráfico 22"</formula>
    </cfRule>
    <cfRule type="expression" dxfId="104" priority="55">
      <formula>$Z4="Gráfico 21"</formula>
    </cfRule>
    <cfRule type="expression" dxfId="103" priority="56">
      <formula>$Z4="Gráfico 20"</formula>
    </cfRule>
    <cfRule type="expression" dxfId="102" priority="57">
      <formula>$Z4="Gráfico 18"</formula>
    </cfRule>
    <cfRule type="expression" dxfId="101" priority="58">
      <formula>$Z4="Gráfico 19"</formula>
    </cfRule>
    <cfRule type="expression" dxfId="100" priority="59">
      <formula>$Z4="Gráfico 17"</formula>
    </cfRule>
    <cfRule type="expression" dxfId="99" priority="60">
      <formula>$Z4="Gráfico 16"</formula>
    </cfRule>
    <cfRule type="expression" dxfId="98" priority="61">
      <formula>$Z4="Gráfico 15"</formula>
    </cfRule>
    <cfRule type="expression" dxfId="97" priority="62">
      <formula>$Z4="Gráfico 14"</formula>
    </cfRule>
    <cfRule type="expression" dxfId="96" priority="63">
      <formula>$Z4="Gráfico 12"</formula>
    </cfRule>
    <cfRule type="expression" dxfId="95" priority="64">
      <formula>$Z4="Gráfico 13"</formula>
    </cfRule>
    <cfRule type="expression" dxfId="94" priority="65">
      <formula>$Z4="Gráfico 11"</formula>
    </cfRule>
    <cfRule type="expression" dxfId="93" priority="66">
      <formula>$Z4="Gráfico 9"</formula>
    </cfRule>
    <cfRule type="expression" dxfId="92" priority="67">
      <formula>$Z4="Gráfico 8"</formula>
    </cfRule>
    <cfRule type="expression" dxfId="91" priority="68">
      <formula>$Z4="Gráfico 7"</formula>
    </cfRule>
    <cfRule type="expression" dxfId="90" priority="69">
      <formula>$Z4="Gráfico 6"</formula>
    </cfRule>
    <cfRule type="expression" dxfId="89" priority="70">
      <formula>$Z4="Gráfico 4"</formula>
    </cfRule>
    <cfRule type="expression" dxfId="88" priority="71">
      <formula>$Z4="Gráfico 3"</formula>
    </cfRule>
    <cfRule type="expression" dxfId="87" priority="72">
      <formula>$Z4="Gráfico 2"</formula>
    </cfRule>
    <cfRule type="expression" dxfId="86" priority="73">
      <formula>$Z4="Gráfico 1"</formula>
    </cfRule>
    <cfRule type="expression" dxfId="85" priority="74">
      <formula>$Z4="Gráfico 5"</formula>
    </cfRule>
  </conditionalFormatting>
  <conditionalFormatting sqref="P4:P43">
    <cfRule type="expression" dxfId="84" priority="1">
      <formula>$Z4="Reporte 2"</formula>
    </cfRule>
    <cfRule type="expression" dxfId="83" priority="2">
      <formula>$Z4="Reporte 1"</formula>
    </cfRule>
    <cfRule type="expression" dxfId="82" priority="3">
      <formula>$Z4="Informe 10"</formula>
    </cfRule>
    <cfRule type="expression" dxfId="81" priority="4">
      <formula>$Z4="Informe 9"</formula>
    </cfRule>
    <cfRule type="expression" dxfId="80" priority="5">
      <formula>$Z4="Informe 8"</formula>
    </cfRule>
    <cfRule type="expression" dxfId="79" priority="6">
      <formula>$Z4="Informe 7"</formula>
    </cfRule>
    <cfRule type="expression" dxfId="78" priority="7">
      <formula>$Z4="Informe 6"</formula>
    </cfRule>
    <cfRule type="expression" dxfId="77" priority="8">
      <formula>$Z4="Informe 5"</formula>
    </cfRule>
    <cfRule type="expression" dxfId="76" priority="9">
      <formula>$Z4="Informe 4"</formula>
    </cfRule>
    <cfRule type="expression" dxfId="75" priority="10">
      <formula>$Z4="Informe 3"</formula>
    </cfRule>
    <cfRule type="expression" dxfId="74" priority="11">
      <formula>$Z4="Informe 2"</formula>
    </cfRule>
    <cfRule type="expression" dxfId="73" priority="12">
      <formula>$Z4="Informe 1"</formula>
    </cfRule>
    <cfRule type="expression" dxfId="72" priority="13">
      <formula>$Z4="Gráfico 10"</formula>
    </cfRule>
    <cfRule type="expression" dxfId="71" priority="14">
      <formula>$Z4="Gráfico 25"</formula>
    </cfRule>
    <cfRule type="expression" dxfId="70" priority="15">
      <formula>$Z4="Gráfico 24"</formula>
    </cfRule>
    <cfRule type="expression" dxfId="69" priority="16">
      <formula>$Z4="Gráfico 23"</formula>
    </cfRule>
    <cfRule type="expression" dxfId="68" priority="17">
      <formula>$Z4="Gráfico 22"</formula>
    </cfRule>
    <cfRule type="expression" dxfId="67" priority="18">
      <formula>$Z4="Gráfico 21"</formula>
    </cfRule>
    <cfRule type="expression" dxfId="66" priority="19">
      <formula>$Z4="Gráfico 20"</formula>
    </cfRule>
    <cfRule type="expression" dxfId="65" priority="20">
      <formula>$Z4="Gráfico 18"</formula>
    </cfRule>
    <cfRule type="expression" dxfId="64" priority="21">
      <formula>$Z4="Gráfico 19"</formula>
    </cfRule>
    <cfRule type="expression" dxfId="63" priority="22">
      <formula>$Z4="Gráfico 17"</formula>
    </cfRule>
    <cfRule type="expression" dxfId="62" priority="23">
      <formula>$Z4="Gráfico 16"</formula>
    </cfRule>
    <cfRule type="expression" dxfId="61" priority="24">
      <formula>$Z4="Gráfico 15"</formula>
    </cfRule>
    <cfRule type="expression" dxfId="60" priority="25">
      <formula>$Z4="Gráfico 14"</formula>
    </cfRule>
    <cfRule type="expression" dxfId="59" priority="26">
      <formula>$Z4="Gráfico 12"</formula>
    </cfRule>
    <cfRule type="expression" dxfId="58" priority="27">
      <formula>$Z4="Gráfico 13"</formula>
    </cfRule>
    <cfRule type="expression" dxfId="57" priority="28">
      <formula>$Z4="Gráfico 11"</formula>
    </cfRule>
    <cfRule type="expression" dxfId="56" priority="29">
      <formula>$Z4="Gráfico 9"</formula>
    </cfRule>
    <cfRule type="expression" dxfId="55" priority="30">
      <formula>$Z4="Gráfico 8"</formula>
    </cfRule>
    <cfRule type="expression" dxfId="54" priority="31">
      <formula>$Z4="Gráfico 7"</formula>
    </cfRule>
    <cfRule type="expression" dxfId="53" priority="32">
      <formula>$Z4="Gráfico 6"</formula>
    </cfRule>
    <cfRule type="expression" dxfId="52" priority="33">
      <formula>$Z4="Gráfico 4"</formula>
    </cfRule>
    <cfRule type="expression" dxfId="51" priority="34">
      <formula>$Z4="Gráfico 3"</formula>
    </cfRule>
    <cfRule type="expression" dxfId="50" priority="35">
      <formula>$Z4="Gráfico 2"</formula>
    </cfRule>
    <cfRule type="expression" dxfId="49" priority="36">
      <formula>$Z4="Gráfico 1"</formula>
    </cfRule>
    <cfRule type="expression" dxfId="48" priority="37">
      <formula>$Z4="Gráfico 5"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disablePrompts="1" count="9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  <x14:dataValidation type="list" allowBlank="1" showInputMessage="1" showErrorMessage="1" xr:uid="{3475550B-3F0C-417C-AE76-F95B81386AD8}">
          <x14:formula1>
            <xm:f>Estructura!$B$3:$B$15</xm:f>
          </x14:formula1>
          <xm:sqref>J4:J8 J39</xm:sqref>
        </x14:dataValidation>
        <x14:dataValidation type="list" allowBlank="1" showInputMessage="1" showErrorMessage="1" xr:uid="{1FC3AD6D-1AB3-4536-AEE6-78C217F017A3}">
          <x14:formula1>
            <xm:f>Estructura!$G$3:$G$34</xm:f>
          </x14:formula1>
          <xm:sqref>J9:J12</xm:sqref>
        </x14:dataValidation>
        <x14:dataValidation type="list" allowBlank="1" showInputMessage="1" showErrorMessage="1" xr:uid="{DCEB58EA-E720-4EA9-99CB-5F9A46AFE7E5}">
          <x14:formula1>
            <xm:f>Estructura!$L$3:$L$79</xm:f>
          </x14:formula1>
          <xm:sqref>J13:J15 J40</xm:sqref>
        </x14:dataValidation>
        <x14:dataValidation type="list" allowBlank="1" showInputMessage="1" showErrorMessage="1" xr:uid="{2ACECCC1-C678-4B76-96AE-AB91E438DE6D}">
          <x14:formula1>
            <xm:f>Estructura!$P$3:$P$12</xm:f>
          </x14:formula1>
          <xm:sqref>J16:J20 J36 J42</xm:sqref>
        </x14:dataValidation>
        <x14:dataValidation type="list" allowBlank="1" showInputMessage="1" showErrorMessage="1" xr:uid="{EA45092A-A24E-4E44-AA24-CB084954353E}">
          <x14:formula1>
            <xm:f>Estructura!$T$3:$T$15</xm:f>
          </x14:formula1>
          <xm:sqref>J21:J25 J37</xm:sqref>
        </x14:dataValidation>
        <x14:dataValidation type="list" allowBlank="1" showInputMessage="1" showErrorMessage="1" xr:uid="{E917B932-A539-499A-B52B-F4B2C5B34A25}">
          <x14:formula1>
            <xm:f>Estructura!$X$3:$X$87</xm:f>
          </x14:formula1>
          <xm:sqref>J26:J29 J38 J41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topLeftCell="O1" zoomScale="92" zoomScaleNormal="100" workbookViewId="0">
      <pane ySplit="2" topLeftCell="A3" activePane="bottomLeft" state="frozen"/>
      <selection pane="bottomLeft" activeCell="X50" sqref="X50"/>
    </sheetView>
  </sheetViews>
  <sheetFormatPr baseColWidth="10" defaultRowHeight="15" x14ac:dyDescent="0.25"/>
  <cols>
    <col min="2" max="2" width="16.85546875" bestFit="1" customWidth="1"/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9" bestFit="1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_xlfn.XLOOKUP(RESUMEN!J4,Región[Región],Región[Código_Región],FALSE)</f>
        <v>#NAME?</v>
      </c>
      <c r="G1" t="e">
        <f ca="1">_xlfn.XLOOKUP(RESUMEN!J9,#REF!,#REF!,FALSE)</f>
        <v>#NAME?</v>
      </c>
      <c r="L1" t="e">
        <f ca="1">_xlfn.XLOOKUP(RESUMEN!J13,#REF!,#REF!,FALSE)</f>
        <v>#NAME?</v>
      </c>
      <c r="P1" t="e">
        <f ca="1">_xlfn.XLOOKUP(RESUMEN!J18,#REF!,#REF!,FALSE)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4" x14ac:dyDescent="0.25">
      <c r="A2" s="3" t="s">
        <v>27823</v>
      </c>
      <c r="B2" s="3" t="s">
        <v>756</v>
      </c>
      <c r="C2" s="3" t="s">
        <v>27819</v>
      </c>
      <c r="D2" s="4"/>
      <c r="E2" s="4"/>
      <c r="F2" s="5" t="s">
        <v>27824</v>
      </c>
      <c r="G2" s="5" t="s">
        <v>805</v>
      </c>
      <c r="H2" s="5" t="s">
        <v>27820</v>
      </c>
      <c r="I2" s="4"/>
      <c r="J2" s="4"/>
      <c r="K2" s="6" t="s">
        <v>27825</v>
      </c>
      <c r="L2" s="6" t="s">
        <v>1063</v>
      </c>
      <c r="M2" s="4"/>
      <c r="N2" s="4"/>
      <c r="O2" s="7" t="s">
        <v>27827</v>
      </c>
      <c r="P2" s="7" t="s">
        <v>27826</v>
      </c>
      <c r="Q2" s="4"/>
      <c r="R2" s="4"/>
      <c r="S2" s="53" t="s">
        <v>27828</v>
      </c>
      <c r="T2" s="51" t="s">
        <v>9554</v>
      </c>
      <c r="U2" s="4"/>
      <c r="V2" s="4"/>
      <c r="W2" s="56" t="s">
        <v>27829</v>
      </c>
      <c r="X2" s="55" t="s">
        <v>9557</v>
      </c>
      <c r="Y2" s="8"/>
      <c r="Z2" s="4"/>
      <c r="AA2" s="9"/>
      <c r="AB2" s="9"/>
      <c r="AC2" s="9"/>
      <c r="AD2" s="4"/>
      <c r="AE2" s="10"/>
      <c r="AF2" s="10"/>
      <c r="AG2" s="10"/>
      <c r="AH2" s="4"/>
      <c r="AI2" s="11"/>
      <c r="AJ2" s="11"/>
      <c r="AK2" s="11"/>
      <c r="AL2" s="4"/>
      <c r="AM2" s="15" t="s">
        <v>25460</v>
      </c>
      <c r="AN2" s="15" t="s">
        <v>25398</v>
      </c>
      <c r="AO2" s="15" t="s">
        <v>25461</v>
      </c>
      <c r="AP2" s="4"/>
      <c r="AQ2" s="12" t="s">
        <v>25462</v>
      </c>
    </row>
    <row r="3" spans="1:43" x14ac:dyDescent="0.25">
      <c r="A3" s="13">
        <v>1</v>
      </c>
      <c r="B3" t="s">
        <v>797</v>
      </c>
      <c r="C3" s="13"/>
      <c r="D3" s="13"/>
      <c r="F3" s="13">
        <v>14</v>
      </c>
      <c r="G3" t="s">
        <v>27832</v>
      </c>
      <c r="H3" s="13"/>
      <c r="K3" s="13">
        <v>1405</v>
      </c>
      <c r="L3" s="13" t="s">
        <v>1081</v>
      </c>
      <c r="O3" s="13">
        <v>1</v>
      </c>
      <c r="P3" s="13" t="s">
        <v>27836</v>
      </c>
      <c r="S3" s="54">
        <v>100101</v>
      </c>
      <c r="T3" s="52" t="s">
        <v>11256</v>
      </c>
      <c r="W3" s="59">
        <v>0</v>
      </c>
      <c r="X3" s="60" t="s">
        <v>27870</v>
      </c>
      <c r="AA3" s="24"/>
      <c r="AE3" s="24"/>
      <c r="AF3" s="24"/>
      <c r="AI3" s="13"/>
      <c r="AM3" s="13"/>
      <c r="AQ3" s="14"/>
    </row>
    <row r="4" spans="1:43" x14ac:dyDescent="0.25">
      <c r="A4" s="13">
        <v>3</v>
      </c>
      <c r="B4" t="s">
        <v>767</v>
      </c>
      <c r="C4" s="13"/>
      <c r="D4" s="13"/>
      <c r="F4" s="13">
        <v>31</v>
      </c>
      <c r="G4" t="s">
        <v>27835</v>
      </c>
      <c r="H4" s="13"/>
      <c r="K4" s="13">
        <v>3101</v>
      </c>
      <c r="L4" s="13" t="s">
        <v>1110</v>
      </c>
      <c r="O4" s="13">
        <v>2</v>
      </c>
      <c r="P4" s="13" t="s">
        <v>27853</v>
      </c>
      <c r="S4" s="54">
        <v>100102</v>
      </c>
      <c r="T4" s="52" t="s">
        <v>11306</v>
      </c>
      <c r="W4" s="54">
        <v>100101001</v>
      </c>
      <c r="X4" s="52" t="s">
        <v>18392</v>
      </c>
      <c r="AA4" s="24"/>
      <c r="AE4" s="24"/>
      <c r="AF4" s="24"/>
      <c r="AI4" s="13"/>
      <c r="AM4" s="13"/>
      <c r="AQ4" s="14"/>
    </row>
    <row r="5" spans="1:43" x14ac:dyDescent="0.25">
      <c r="A5" s="13">
        <v>4</v>
      </c>
      <c r="B5" t="s">
        <v>773</v>
      </c>
      <c r="C5" s="13"/>
      <c r="D5" s="13"/>
      <c r="F5" s="13">
        <v>33</v>
      </c>
      <c r="G5" t="s">
        <v>1134</v>
      </c>
      <c r="H5" s="13"/>
      <c r="K5" s="13">
        <v>3102</v>
      </c>
      <c r="L5" s="13" t="s">
        <v>1113</v>
      </c>
      <c r="O5" s="13">
        <v>3</v>
      </c>
      <c r="P5" s="13" t="s">
        <v>27854</v>
      </c>
      <c r="S5" s="54">
        <v>100103</v>
      </c>
      <c r="T5" s="52" t="s">
        <v>11337</v>
      </c>
      <c r="W5" s="57">
        <v>100101003</v>
      </c>
      <c r="X5" s="52" t="s">
        <v>27883</v>
      </c>
      <c r="AA5" s="24"/>
      <c r="AE5" s="24"/>
      <c r="AF5" s="24"/>
      <c r="AI5" s="13"/>
      <c r="AM5" s="13"/>
      <c r="AQ5" s="14"/>
    </row>
    <row r="6" spans="1:43" x14ac:dyDescent="0.25">
      <c r="A6" s="13">
        <v>5</v>
      </c>
      <c r="B6" t="s">
        <v>800</v>
      </c>
      <c r="C6" s="13"/>
      <c r="D6" s="13"/>
      <c r="F6" s="13">
        <v>41</v>
      </c>
      <c r="G6" t="s">
        <v>27837</v>
      </c>
      <c r="H6" s="13"/>
      <c r="K6" s="13">
        <v>3301</v>
      </c>
      <c r="L6" s="13" t="s">
        <v>1125</v>
      </c>
      <c r="O6" s="13">
        <v>4</v>
      </c>
      <c r="P6" s="13" t="s">
        <v>27852</v>
      </c>
      <c r="S6" s="54">
        <v>100104</v>
      </c>
      <c r="T6" s="52" t="s">
        <v>11362</v>
      </c>
      <c r="W6" s="57">
        <v>100101004</v>
      </c>
      <c r="X6" s="52" t="s">
        <v>16281</v>
      </c>
      <c r="AA6" s="24"/>
      <c r="AE6" s="24"/>
      <c r="AF6" s="24"/>
      <c r="AI6" s="13"/>
      <c r="AM6" s="13"/>
      <c r="AQ6" s="14"/>
    </row>
    <row r="7" spans="1:43" x14ac:dyDescent="0.25">
      <c r="A7" s="13">
        <v>6</v>
      </c>
      <c r="B7" t="s">
        <v>1783</v>
      </c>
      <c r="C7" s="13"/>
      <c r="D7" s="13"/>
      <c r="F7" s="13">
        <v>42</v>
      </c>
      <c r="G7" t="s">
        <v>27839</v>
      </c>
      <c r="H7" s="13"/>
      <c r="K7" s="13">
        <v>3303</v>
      </c>
      <c r="L7" s="13" t="s">
        <v>1131</v>
      </c>
      <c r="O7" s="13">
        <v>5</v>
      </c>
      <c r="P7" s="13" t="s">
        <v>27833</v>
      </c>
      <c r="S7" s="54">
        <v>100105</v>
      </c>
      <c r="T7" s="52" t="s">
        <v>11377</v>
      </c>
      <c r="W7" s="57">
        <v>100101006</v>
      </c>
      <c r="X7" s="52" t="s">
        <v>11262</v>
      </c>
      <c r="AA7" s="24"/>
      <c r="AE7" s="24"/>
      <c r="AF7" s="24"/>
      <c r="AI7" s="13"/>
      <c r="AM7" s="13"/>
      <c r="AQ7" s="14"/>
    </row>
    <row r="8" spans="1:43" x14ac:dyDescent="0.25">
      <c r="A8" s="13">
        <v>7</v>
      </c>
      <c r="B8" t="s">
        <v>788</v>
      </c>
      <c r="C8" s="13"/>
      <c r="D8" s="13"/>
      <c r="F8" s="13">
        <v>43</v>
      </c>
      <c r="G8" t="s">
        <v>27841</v>
      </c>
      <c r="H8" s="13"/>
      <c r="K8" s="13">
        <v>3304</v>
      </c>
      <c r="L8" s="13" t="s">
        <v>1134</v>
      </c>
      <c r="O8" s="13">
        <v>6</v>
      </c>
      <c r="P8" s="13" t="s">
        <v>27840</v>
      </c>
      <c r="S8" s="54">
        <v>100106</v>
      </c>
      <c r="T8" s="52" t="s">
        <v>17000</v>
      </c>
      <c r="W8" s="57">
        <v>100101007</v>
      </c>
      <c r="X8" s="52" t="s">
        <v>11267</v>
      </c>
      <c r="AA8" s="24"/>
      <c r="AE8" s="24"/>
      <c r="AF8" s="24"/>
      <c r="AI8" s="13"/>
      <c r="AM8" s="13"/>
      <c r="AQ8" s="14"/>
    </row>
    <row r="9" spans="1:43" x14ac:dyDescent="0.25">
      <c r="A9" s="13">
        <v>8</v>
      </c>
      <c r="B9" t="s">
        <v>770</v>
      </c>
      <c r="C9" s="13"/>
      <c r="D9" s="13"/>
      <c r="F9" s="13">
        <v>51</v>
      </c>
      <c r="G9" t="s">
        <v>27842</v>
      </c>
      <c r="H9" s="13"/>
      <c r="K9" s="13">
        <v>4102</v>
      </c>
      <c r="L9" s="13" t="s">
        <v>773</v>
      </c>
      <c r="O9" s="13">
        <v>7</v>
      </c>
      <c r="P9" s="13" t="s">
        <v>27866</v>
      </c>
      <c r="S9" s="54">
        <v>100107</v>
      </c>
      <c r="T9" s="52" t="s">
        <v>9429</v>
      </c>
      <c r="W9" s="61">
        <v>100101008</v>
      </c>
      <c r="X9" s="60" t="s">
        <v>27861</v>
      </c>
      <c r="AA9" s="24"/>
      <c r="AE9" s="24"/>
      <c r="AF9" s="24"/>
      <c r="AI9" s="13"/>
      <c r="AM9" s="13"/>
      <c r="AQ9" s="14"/>
    </row>
    <row r="10" spans="1:43" x14ac:dyDescent="0.25">
      <c r="A10" s="13">
        <v>9</v>
      </c>
      <c r="B10" t="s">
        <v>764</v>
      </c>
      <c r="C10" s="13"/>
      <c r="D10" s="13"/>
      <c r="F10" s="13">
        <v>53</v>
      </c>
      <c r="G10" t="s">
        <v>1204</v>
      </c>
      <c r="H10" s="13"/>
      <c r="K10" s="13">
        <v>4202</v>
      </c>
      <c r="L10" s="13" t="s">
        <v>1157</v>
      </c>
      <c r="O10" s="13">
        <v>8</v>
      </c>
      <c r="P10" s="13" t="s">
        <v>27834</v>
      </c>
      <c r="S10" s="54">
        <v>100108</v>
      </c>
      <c r="T10" s="52" t="s">
        <v>11438</v>
      </c>
      <c r="W10" s="61"/>
      <c r="X10" s="60" t="s">
        <v>27843</v>
      </c>
      <c r="AA10" s="24"/>
      <c r="AE10" s="24"/>
      <c r="AF10" s="24"/>
      <c r="AQ10" s="14"/>
    </row>
    <row r="11" spans="1:43" x14ac:dyDescent="0.25">
      <c r="A11" s="13">
        <v>10</v>
      </c>
      <c r="B11" t="s">
        <v>779</v>
      </c>
      <c r="C11" s="13"/>
      <c r="D11" s="13"/>
      <c r="F11" s="13">
        <v>54</v>
      </c>
      <c r="G11" t="s">
        <v>1225</v>
      </c>
      <c r="H11" s="13"/>
      <c r="K11" s="13">
        <v>4204</v>
      </c>
      <c r="L11" s="13" t="s">
        <v>1163</v>
      </c>
      <c r="O11" s="13">
        <v>9</v>
      </c>
      <c r="P11" s="13" t="s">
        <v>27840</v>
      </c>
      <c r="S11" s="54">
        <v>100109</v>
      </c>
      <c r="T11" s="52" t="s">
        <v>18431</v>
      </c>
      <c r="W11" s="57">
        <v>100101009</v>
      </c>
      <c r="X11" s="52" t="s">
        <v>27858</v>
      </c>
      <c r="AA11" s="24"/>
      <c r="AE11" s="24"/>
      <c r="AF11" s="24"/>
      <c r="AQ11" s="14"/>
    </row>
    <row r="12" spans="1:43" x14ac:dyDescent="0.25">
      <c r="A12" s="13">
        <v>13</v>
      </c>
      <c r="B12" t="s">
        <v>26041</v>
      </c>
      <c r="C12" s="13"/>
      <c r="D12" s="13"/>
      <c r="F12" s="13">
        <v>55</v>
      </c>
      <c r="G12" t="s">
        <v>1231</v>
      </c>
      <c r="H12" s="13"/>
      <c r="K12" s="13">
        <v>4301</v>
      </c>
      <c r="L12" s="13" t="s">
        <v>1166</v>
      </c>
      <c r="O12" s="13">
        <v>10</v>
      </c>
      <c r="P12" s="13" t="s">
        <v>27838</v>
      </c>
      <c r="S12" s="54">
        <v>100110</v>
      </c>
      <c r="T12" s="52" t="s">
        <v>11473</v>
      </c>
      <c r="W12" s="57">
        <v>100101014</v>
      </c>
      <c r="X12" s="52" t="s">
        <v>11301</v>
      </c>
      <c r="AA12" s="24"/>
      <c r="AE12" s="24"/>
      <c r="AF12" s="24"/>
      <c r="AQ12" s="14"/>
    </row>
    <row r="13" spans="1:43" x14ac:dyDescent="0.25">
      <c r="A13" s="13">
        <v>14</v>
      </c>
      <c r="B13" t="s">
        <v>782</v>
      </c>
      <c r="C13" s="13"/>
      <c r="D13" s="13"/>
      <c r="F13" s="13">
        <v>56</v>
      </c>
      <c r="G13" t="s">
        <v>1246</v>
      </c>
      <c r="H13" s="13"/>
      <c r="K13" s="13">
        <v>5102</v>
      </c>
      <c r="L13" s="13" t="s">
        <v>1183</v>
      </c>
      <c r="S13" s="54">
        <v>100112</v>
      </c>
      <c r="T13" s="52" t="s">
        <v>11530</v>
      </c>
      <c r="W13" s="57">
        <v>100102002</v>
      </c>
      <c r="X13" s="52" t="s">
        <v>17683</v>
      </c>
      <c r="AA13" s="24"/>
      <c r="AE13" s="24"/>
      <c r="AF13" s="24"/>
      <c r="AQ13" s="14"/>
    </row>
    <row r="14" spans="1:43" x14ac:dyDescent="0.25">
      <c r="A14" s="13">
        <v>15</v>
      </c>
      <c r="B14" t="s">
        <v>761</v>
      </c>
      <c r="C14" s="13"/>
      <c r="D14" s="13"/>
      <c r="F14" s="13">
        <v>57</v>
      </c>
      <c r="G14" t="s">
        <v>27855</v>
      </c>
      <c r="H14" s="13"/>
      <c r="K14" s="13">
        <v>5103</v>
      </c>
      <c r="L14" s="13" t="s">
        <v>27850</v>
      </c>
      <c r="S14" s="54">
        <v>100113</v>
      </c>
      <c r="T14" s="52" t="s">
        <v>11774</v>
      </c>
      <c r="W14" s="57">
        <v>100102003</v>
      </c>
      <c r="X14" s="52" t="s">
        <v>819</v>
      </c>
      <c r="AA14" s="24"/>
      <c r="AE14" s="24"/>
      <c r="AF14" s="24"/>
      <c r="AQ14" s="14"/>
    </row>
    <row r="15" spans="1:43" x14ac:dyDescent="0.25">
      <c r="A15" s="13">
        <v>16</v>
      </c>
      <c r="B15" t="s">
        <v>791</v>
      </c>
      <c r="C15" s="13"/>
      <c r="D15" s="13"/>
      <c r="F15" s="13">
        <v>61</v>
      </c>
      <c r="G15" t="s">
        <v>27859</v>
      </c>
      <c r="H15" s="13"/>
      <c r="K15" s="13">
        <v>5304</v>
      </c>
      <c r="L15" s="13" t="s">
        <v>1213</v>
      </c>
      <c r="S15" s="54">
        <v>100114</v>
      </c>
      <c r="T15" s="52" t="s">
        <v>11810</v>
      </c>
      <c r="W15" s="57">
        <v>100102005</v>
      </c>
      <c r="X15" s="52" t="s">
        <v>11307</v>
      </c>
      <c r="AA15" s="24"/>
      <c r="AE15" s="24"/>
      <c r="AF15" s="24"/>
      <c r="AQ15" s="14"/>
    </row>
    <row r="16" spans="1:43" x14ac:dyDescent="0.25">
      <c r="A16" s="13"/>
      <c r="C16" s="13"/>
      <c r="D16" s="13"/>
      <c r="F16" s="13">
        <v>62</v>
      </c>
      <c r="G16" t="s">
        <v>27864</v>
      </c>
      <c r="H16" s="13"/>
      <c r="K16" s="13">
        <v>5401</v>
      </c>
      <c r="L16" s="13" t="s">
        <v>1216</v>
      </c>
      <c r="S16" s="13"/>
      <c r="W16" s="58">
        <v>100103001</v>
      </c>
      <c r="X16" s="52" t="s">
        <v>18402</v>
      </c>
      <c r="AA16" s="24"/>
      <c r="AE16" s="24"/>
      <c r="AF16" s="24"/>
      <c r="AQ16" s="14"/>
    </row>
    <row r="17" spans="6:43" x14ac:dyDescent="0.25">
      <c r="F17" s="13">
        <v>63</v>
      </c>
      <c r="G17" t="s">
        <v>27865</v>
      </c>
      <c r="H17" s="13"/>
      <c r="K17" s="13">
        <v>5405</v>
      </c>
      <c r="L17" s="13" t="s">
        <v>1228</v>
      </c>
      <c r="S17" s="13"/>
      <c r="W17" s="62">
        <v>100103002</v>
      </c>
      <c r="X17" s="60" t="s">
        <v>27860</v>
      </c>
      <c r="AA17" s="24"/>
      <c r="AE17" s="24"/>
      <c r="AF17" s="24"/>
      <c r="AQ17" s="14"/>
    </row>
    <row r="18" spans="6:43" x14ac:dyDescent="0.25">
      <c r="F18" s="13">
        <v>71</v>
      </c>
      <c r="G18" t="s">
        <v>1392</v>
      </c>
      <c r="H18" s="13"/>
      <c r="K18" s="13">
        <v>5501</v>
      </c>
      <c r="L18" s="13" t="s">
        <v>1231</v>
      </c>
      <c r="S18" s="13"/>
      <c r="W18" s="62"/>
      <c r="X18" s="60" t="s">
        <v>27847</v>
      </c>
      <c r="AA18" s="24"/>
      <c r="AE18" s="24"/>
      <c r="AF18" s="24"/>
      <c r="AQ18" s="14"/>
    </row>
    <row r="19" spans="6:43" x14ac:dyDescent="0.25">
      <c r="F19" s="13">
        <v>73</v>
      </c>
      <c r="G19" t="s">
        <v>27868</v>
      </c>
      <c r="H19" s="13"/>
      <c r="K19" s="13">
        <v>5506</v>
      </c>
      <c r="L19" s="13" t="s">
        <v>1243</v>
      </c>
      <c r="S19" s="13"/>
      <c r="W19" s="58">
        <v>100103003</v>
      </c>
      <c r="X19" s="52" t="s">
        <v>16985</v>
      </c>
      <c r="AA19" s="24"/>
      <c r="AE19" s="24"/>
      <c r="AF19" s="24"/>
      <c r="AQ19" s="14"/>
    </row>
    <row r="20" spans="6:43" x14ac:dyDescent="0.25">
      <c r="F20" s="13">
        <v>74</v>
      </c>
      <c r="G20" t="s">
        <v>1457</v>
      </c>
      <c r="H20" s="13"/>
      <c r="K20" s="13">
        <v>5601</v>
      </c>
      <c r="L20" s="13" t="s">
        <v>1246</v>
      </c>
      <c r="S20" s="13"/>
      <c r="W20" s="62">
        <v>100103004</v>
      </c>
      <c r="X20" s="60" t="s">
        <v>27844</v>
      </c>
      <c r="AA20" s="24"/>
      <c r="AE20" s="24"/>
      <c r="AF20" s="24"/>
      <c r="AQ20" s="14"/>
    </row>
    <row r="21" spans="6:43" x14ac:dyDescent="0.25">
      <c r="F21" s="13">
        <v>83</v>
      </c>
      <c r="G21" t="s">
        <v>27872</v>
      </c>
      <c r="H21" s="13"/>
      <c r="K21" s="13">
        <v>5701</v>
      </c>
      <c r="L21" s="13" t="s">
        <v>1264</v>
      </c>
      <c r="S21" s="13"/>
      <c r="W21" s="62"/>
      <c r="X21" s="60" t="s">
        <v>27848</v>
      </c>
      <c r="AA21" s="24"/>
      <c r="AE21" s="24"/>
      <c r="AF21" s="24"/>
      <c r="AQ21" s="14"/>
    </row>
    <row r="22" spans="6:43" x14ac:dyDescent="0.25">
      <c r="F22" s="13">
        <v>91</v>
      </c>
      <c r="G22" t="s">
        <v>27874</v>
      </c>
      <c r="H22" s="13"/>
      <c r="K22" s="13">
        <v>5705</v>
      </c>
      <c r="L22" s="13" t="s">
        <v>27856</v>
      </c>
      <c r="S22" s="13"/>
      <c r="W22" s="58">
        <v>100103005</v>
      </c>
      <c r="X22" s="52" t="s">
        <v>27845</v>
      </c>
      <c r="AA22" s="24"/>
      <c r="AE22" s="24"/>
      <c r="AF22" s="24"/>
      <c r="AQ22" s="14"/>
    </row>
    <row r="23" spans="6:43" x14ac:dyDescent="0.25">
      <c r="F23" s="13">
        <v>92</v>
      </c>
      <c r="G23" t="s">
        <v>27875</v>
      </c>
      <c r="H23" s="13"/>
      <c r="K23" s="13">
        <v>5706</v>
      </c>
      <c r="L23" s="13" t="s">
        <v>2609</v>
      </c>
      <c r="O23" s="13"/>
      <c r="S23" s="13"/>
      <c r="W23" s="58">
        <v>100103009</v>
      </c>
      <c r="X23" s="52" t="s">
        <v>11357</v>
      </c>
      <c r="AA23" s="24"/>
      <c r="AE23" s="24"/>
      <c r="AF23" s="24"/>
      <c r="AQ23" s="14"/>
    </row>
    <row r="24" spans="6:43" x14ac:dyDescent="0.25">
      <c r="F24" s="13">
        <v>103</v>
      </c>
      <c r="G24" t="s">
        <v>1732</v>
      </c>
      <c r="H24" s="13"/>
      <c r="K24" s="13">
        <v>6101</v>
      </c>
      <c r="L24" s="13" t="s">
        <v>1294</v>
      </c>
      <c r="O24" s="13"/>
      <c r="S24" s="13"/>
      <c r="W24" s="58">
        <v>100104001</v>
      </c>
      <c r="X24" s="52" t="s">
        <v>252</v>
      </c>
      <c r="AA24" s="24"/>
      <c r="AE24" s="24"/>
      <c r="AF24" s="24"/>
    </row>
    <row r="25" spans="6:43" x14ac:dyDescent="0.25">
      <c r="F25" s="13">
        <v>131</v>
      </c>
      <c r="G25" t="s">
        <v>894</v>
      </c>
      <c r="H25" s="13"/>
      <c r="K25" s="13">
        <v>6102</v>
      </c>
      <c r="L25" s="13" t="s">
        <v>1297</v>
      </c>
      <c r="O25" s="13"/>
      <c r="S25" s="13"/>
      <c r="W25" s="58">
        <v>100104002</v>
      </c>
      <c r="X25" s="52" t="s">
        <v>27846</v>
      </c>
      <c r="AA25" s="24"/>
      <c r="AE25" s="24"/>
      <c r="AF25" s="24"/>
    </row>
    <row r="26" spans="6:43" x14ac:dyDescent="0.25">
      <c r="F26" s="13">
        <v>132</v>
      </c>
      <c r="G26" t="s">
        <v>27876</v>
      </c>
      <c r="H26" s="13"/>
      <c r="K26" s="13">
        <v>6109</v>
      </c>
      <c r="L26" s="13" t="s">
        <v>1318</v>
      </c>
      <c r="O26" s="13"/>
      <c r="S26" s="13"/>
      <c r="W26" s="58">
        <v>100104003</v>
      </c>
      <c r="X26" s="52" t="s">
        <v>16990</v>
      </c>
      <c r="AA26" s="24"/>
      <c r="AE26" s="24"/>
      <c r="AF26" s="24"/>
    </row>
    <row r="27" spans="6:43" x14ac:dyDescent="0.25">
      <c r="F27" s="13">
        <v>133</v>
      </c>
      <c r="G27" t="s">
        <v>27877</v>
      </c>
      <c r="H27" s="13"/>
      <c r="K27" s="13">
        <v>6111</v>
      </c>
      <c r="L27" s="13" t="s">
        <v>1324</v>
      </c>
      <c r="O27" s="13"/>
      <c r="S27" s="13"/>
      <c r="W27" s="58">
        <v>100104005</v>
      </c>
      <c r="X27" s="52" t="s">
        <v>11363</v>
      </c>
      <c r="AA27" s="24"/>
      <c r="AE27" s="24"/>
      <c r="AF27" s="24"/>
    </row>
    <row r="28" spans="6:43" x14ac:dyDescent="0.25">
      <c r="F28" s="13">
        <v>134</v>
      </c>
      <c r="G28" t="s">
        <v>27876</v>
      </c>
      <c r="H28" s="13"/>
      <c r="K28" s="13">
        <v>6114</v>
      </c>
      <c r="L28" s="13" t="s">
        <v>27862</v>
      </c>
      <c r="O28" s="13"/>
      <c r="S28" s="13"/>
      <c r="W28" s="58">
        <v>100104006</v>
      </c>
      <c r="X28" s="52" t="s">
        <v>11368</v>
      </c>
      <c r="AA28" s="24"/>
      <c r="AE28" s="24"/>
      <c r="AF28" s="24"/>
    </row>
    <row r="29" spans="6:43" x14ac:dyDescent="0.25">
      <c r="F29" s="13">
        <v>135</v>
      </c>
      <c r="G29" t="s">
        <v>1950</v>
      </c>
      <c r="H29" s="13"/>
      <c r="K29" s="13">
        <v>6115</v>
      </c>
      <c r="L29" s="13" t="s">
        <v>1336</v>
      </c>
      <c r="O29" s="13"/>
      <c r="S29" s="13"/>
      <c r="W29" s="58">
        <v>100105001</v>
      </c>
      <c r="X29" s="52" t="s">
        <v>18411</v>
      </c>
      <c r="AA29" s="24"/>
      <c r="AE29" s="24"/>
      <c r="AF29" s="24"/>
    </row>
    <row r="30" spans="6:43" x14ac:dyDescent="0.25">
      <c r="F30" s="13">
        <v>136</v>
      </c>
      <c r="G30" t="s">
        <v>1965</v>
      </c>
      <c r="H30" s="13"/>
      <c r="K30" s="13">
        <v>6202</v>
      </c>
      <c r="L30" s="13" t="s">
        <v>1347</v>
      </c>
      <c r="O30" s="13"/>
      <c r="S30" s="13"/>
      <c r="W30" s="58">
        <v>100105002</v>
      </c>
      <c r="X30" s="52" t="s">
        <v>17698</v>
      </c>
      <c r="AA30" s="24"/>
      <c r="AE30" s="24"/>
      <c r="AF30" s="24"/>
    </row>
    <row r="31" spans="6:43" x14ac:dyDescent="0.25">
      <c r="F31" s="13">
        <v>141</v>
      </c>
      <c r="G31" t="s">
        <v>1980</v>
      </c>
      <c r="H31" s="13"/>
      <c r="K31" s="13">
        <v>6204</v>
      </c>
      <c r="L31" s="13" t="s">
        <v>1353</v>
      </c>
      <c r="O31" s="13"/>
      <c r="S31" s="13"/>
      <c r="W31" s="58">
        <v>100105003</v>
      </c>
      <c r="X31" s="52" t="s">
        <v>16995</v>
      </c>
      <c r="AA31" s="24"/>
      <c r="AE31" s="24"/>
      <c r="AF31" s="24"/>
    </row>
    <row r="32" spans="6:43" x14ac:dyDescent="0.25">
      <c r="F32" s="13">
        <v>151</v>
      </c>
      <c r="G32" t="s">
        <v>2014</v>
      </c>
      <c r="H32" s="13"/>
      <c r="K32" s="13">
        <v>6301</v>
      </c>
      <c r="L32" s="13" t="s">
        <v>1362</v>
      </c>
      <c r="O32" s="13"/>
      <c r="S32" s="13"/>
      <c r="W32" s="58">
        <v>100105004</v>
      </c>
      <c r="X32" s="52" t="s">
        <v>16301</v>
      </c>
      <c r="AA32" s="24"/>
      <c r="AE32" s="24"/>
      <c r="AF32" s="24"/>
    </row>
    <row r="33" spans="1:32" x14ac:dyDescent="0.25">
      <c r="F33" s="13">
        <v>161</v>
      </c>
      <c r="G33" t="s">
        <v>27884</v>
      </c>
      <c r="H33" s="13"/>
      <c r="K33" s="13">
        <v>6303</v>
      </c>
      <c r="L33" s="13" t="s">
        <v>1368</v>
      </c>
      <c r="O33" s="13"/>
      <c r="S33" s="13"/>
      <c r="W33" s="58">
        <v>100106001</v>
      </c>
      <c r="X33" s="52" t="s">
        <v>18416</v>
      </c>
      <c r="AA33" s="24"/>
      <c r="AE33" s="24"/>
      <c r="AF33" s="24"/>
    </row>
    <row r="34" spans="1:32" x14ac:dyDescent="0.25">
      <c r="A34" s="13"/>
      <c r="F34" s="13">
        <v>163</v>
      </c>
      <c r="G34" t="s">
        <v>27889</v>
      </c>
      <c r="H34" s="50"/>
      <c r="K34" s="13">
        <v>6304</v>
      </c>
      <c r="L34" s="13" t="s">
        <v>1371</v>
      </c>
      <c r="O34" s="13"/>
      <c r="S34" s="13"/>
      <c r="W34" s="58">
        <v>100106002</v>
      </c>
      <c r="X34" s="52" t="s">
        <v>17703</v>
      </c>
      <c r="AA34" s="24"/>
      <c r="AE34" s="24"/>
      <c r="AF34" s="24"/>
    </row>
    <row r="35" spans="1:32" x14ac:dyDescent="0.25">
      <c r="A35" s="13"/>
      <c r="F35" s="13"/>
      <c r="H35" s="13"/>
      <c r="K35" s="13">
        <v>6307</v>
      </c>
      <c r="L35" s="13" t="s">
        <v>1380</v>
      </c>
      <c r="O35" s="13"/>
      <c r="S35" s="13"/>
      <c r="W35" s="58">
        <v>100107002</v>
      </c>
      <c r="X35" s="52" t="s">
        <v>17708</v>
      </c>
      <c r="AA35" s="24"/>
      <c r="AE35" s="24"/>
      <c r="AF35" s="24"/>
    </row>
    <row r="36" spans="1:32" x14ac:dyDescent="0.25">
      <c r="A36" s="13"/>
      <c r="F36" s="13"/>
      <c r="H36" s="13"/>
      <c r="K36" s="13">
        <v>6309</v>
      </c>
      <c r="L36" s="13" t="s">
        <v>1386</v>
      </c>
      <c r="O36" s="13"/>
      <c r="S36" s="13"/>
      <c r="W36" s="58">
        <v>100107005</v>
      </c>
      <c r="X36" s="52" t="s">
        <v>11388</v>
      </c>
      <c r="AA36" s="24"/>
      <c r="AE36" s="24"/>
      <c r="AF36" s="24"/>
    </row>
    <row r="37" spans="1:32" x14ac:dyDescent="0.25">
      <c r="A37" s="13"/>
      <c r="F37" s="13"/>
      <c r="H37" s="13"/>
      <c r="K37" s="13">
        <v>6310</v>
      </c>
      <c r="L37" s="13" t="s">
        <v>1389</v>
      </c>
      <c r="O37" s="13"/>
      <c r="S37" s="13"/>
      <c r="W37" s="58">
        <v>100107006</v>
      </c>
      <c r="X37" s="52" t="s">
        <v>11393</v>
      </c>
      <c r="AA37" s="24"/>
      <c r="AE37" s="24"/>
      <c r="AF37" s="24"/>
    </row>
    <row r="38" spans="1:32" x14ac:dyDescent="0.25">
      <c r="F38" s="13"/>
      <c r="H38" s="13"/>
      <c r="K38" s="13">
        <v>7101</v>
      </c>
      <c r="L38" s="13" t="s">
        <v>1392</v>
      </c>
      <c r="O38" s="13"/>
      <c r="S38" s="13"/>
      <c r="W38" s="58">
        <v>100107007</v>
      </c>
      <c r="X38" s="52" t="s">
        <v>11398</v>
      </c>
      <c r="AA38" s="24"/>
      <c r="AE38" s="24"/>
      <c r="AF38" s="24"/>
    </row>
    <row r="39" spans="1:32" x14ac:dyDescent="0.25">
      <c r="F39" s="13"/>
      <c r="H39" s="13"/>
      <c r="K39" s="13">
        <v>7107</v>
      </c>
      <c r="L39" s="13" t="s">
        <v>1409</v>
      </c>
      <c r="O39" s="13"/>
      <c r="S39" s="13"/>
      <c r="W39" s="58">
        <v>100107008</v>
      </c>
      <c r="X39" s="52" t="s">
        <v>11403</v>
      </c>
      <c r="AA39" s="24"/>
      <c r="AE39" s="24"/>
      <c r="AF39" s="24"/>
    </row>
    <row r="40" spans="1:32" x14ac:dyDescent="0.25">
      <c r="F40" s="13"/>
      <c r="H40" s="13"/>
      <c r="K40" s="13">
        <v>7108</v>
      </c>
      <c r="L40" s="13" t="s">
        <v>27867</v>
      </c>
      <c r="O40" s="13"/>
      <c r="S40" s="13"/>
      <c r="W40" s="58">
        <v>100107011</v>
      </c>
      <c r="X40" s="52" t="s">
        <v>11418</v>
      </c>
      <c r="AA40" s="24"/>
      <c r="AE40" s="24"/>
      <c r="AF40" s="24"/>
    </row>
    <row r="41" spans="1:32" x14ac:dyDescent="0.25">
      <c r="F41" s="13"/>
      <c r="H41" s="13"/>
      <c r="K41" s="13">
        <v>7109</v>
      </c>
      <c r="L41" s="13" t="s">
        <v>1415</v>
      </c>
      <c r="O41" s="13"/>
      <c r="S41" s="13"/>
      <c r="W41" s="73">
        <v>100108001</v>
      </c>
      <c r="X41" s="74" t="s">
        <v>7140</v>
      </c>
      <c r="AA41" s="24"/>
      <c r="AE41" s="24"/>
      <c r="AF41" s="24"/>
    </row>
    <row r="42" spans="1:32" x14ac:dyDescent="0.25">
      <c r="F42" s="13"/>
      <c r="H42" s="13"/>
      <c r="K42" s="13">
        <v>7110</v>
      </c>
      <c r="L42" s="13" t="s">
        <v>1418</v>
      </c>
      <c r="O42" s="13"/>
      <c r="S42" s="13"/>
      <c r="W42" s="58">
        <v>100108002</v>
      </c>
      <c r="X42" s="52" t="s">
        <v>17713</v>
      </c>
      <c r="AA42" s="24"/>
      <c r="AE42" s="24"/>
      <c r="AF42" s="24"/>
    </row>
    <row r="43" spans="1:32" x14ac:dyDescent="0.25">
      <c r="F43" s="13"/>
      <c r="H43" s="13"/>
      <c r="K43" s="13">
        <v>7301</v>
      </c>
      <c r="L43" s="13" t="s">
        <v>27868</v>
      </c>
      <c r="O43" s="13"/>
      <c r="S43" s="13"/>
      <c r="W43" s="58">
        <v>100108003</v>
      </c>
      <c r="X43" s="52" t="s">
        <v>17010</v>
      </c>
      <c r="AA43" s="24"/>
      <c r="AE43" s="24"/>
      <c r="AF43" s="24"/>
    </row>
    <row r="44" spans="1:32" x14ac:dyDescent="0.25">
      <c r="F44" s="13"/>
      <c r="H44" s="13"/>
      <c r="K44" s="13">
        <v>7304</v>
      </c>
      <c r="L44" s="13" t="s">
        <v>1439</v>
      </c>
      <c r="O44" s="13"/>
      <c r="P44" s="1"/>
      <c r="S44" s="13"/>
      <c r="W44" s="58">
        <v>100108004</v>
      </c>
      <c r="X44" s="52" t="s">
        <v>16311</v>
      </c>
      <c r="AA44" s="24"/>
      <c r="AE44" s="24"/>
      <c r="AF44" s="24"/>
    </row>
    <row r="45" spans="1:32" x14ac:dyDescent="0.25">
      <c r="F45" s="13"/>
      <c r="H45" s="13"/>
      <c r="K45" s="13">
        <v>7306</v>
      </c>
      <c r="L45" s="13" t="s">
        <v>1445</v>
      </c>
      <c r="O45" s="13"/>
      <c r="S45" s="13"/>
      <c r="W45" s="58">
        <v>100108005</v>
      </c>
      <c r="X45" s="52" t="s">
        <v>5400</v>
      </c>
      <c r="AA45" s="24"/>
      <c r="AE45" s="24"/>
      <c r="AF45" s="24"/>
    </row>
    <row r="46" spans="1:32" x14ac:dyDescent="0.25">
      <c r="F46" s="13"/>
      <c r="H46" s="13"/>
      <c r="K46" s="13">
        <v>7307</v>
      </c>
      <c r="L46" s="13" t="s">
        <v>1448</v>
      </c>
      <c r="O46" s="13"/>
      <c r="S46" s="13"/>
      <c r="W46" s="58">
        <v>100108006</v>
      </c>
      <c r="X46" s="52" t="s">
        <v>11443</v>
      </c>
      <c r="AA46" s="24"/>
      <c r="AE46" s="24"/>
      <c r="AF46" s="24"/>
    </row>
    <row r="47" spans="1:32" x14ac:dyDescent="0.25">
      <c r="F47" s="13"/>
      <c r="H47" s="13"/>
      <c r="K47" s="13">
        <v>7308</v>
      </c>
      <c r="L47" s="13" t="s">
        <v>1451</v>
      </c>
      <c r="O47" s="13"/>
      <c r="S47" s="13"/>
      <c r="W47" s="58">
        <v>100108007</v>
      </c>
      <c r="X47" s="52" t="s">
        <v>11448</v>
      </c>
      <c r="AA47" s="24"/>
      <c r="AE47" s="24"/>
      <c r="AF47" s="24"/>
    </row>
    <row r="48" spans="1:32" x14ac:dyDescent="0.25">
      <c r="F48" s="13"/>
      <c r="H48" s="13"/>
      <c r="K48" s="13">
        <v>7401</v>
      </c>
      <c r="L48" s="13" t="s">
        <v>1457</v>
      </c>
      <c r="O48" s="13"/>
      <c r="W48" s="73">
        <v>100109001</v>
      </c>
      <c r="X48" s="74" t="s">
        <v>27849</v>
      </c>
      <c r="AA48" s="24"/>
      <c r="AE48" s="24"/>
      <c r="AF48" s="24"/>
    </row>
    <row r="49" spans="1:32" x14ac:dyDescent="0.25">
      <c r="F49" s="13"/>
      <c r="H49" s="13"/>
      <c r="K49" s="13">
        <v>7403</v>
      </c>
      <c r="L49" s="13" t="s">
        <v>27871</v>
      </c>
      <c r="O49" s="13"/>
      <c r="W49" s="58">
        <v>100110001</v>
      </c>
      <c r="X49" s="52" t="s">
        <v>18436</v>
      </c>
      <c r="AA49" s="24"/>
      <c r="AE49" s="24"/>
      <c r="AF49" s="24"/>
    </row>
    <row r="50" spans="1:32" x14ac:dyDescent="0.25">
      <c r="F50" s="13"/>
      <c r="H50" s="13"/>
      <c r="K50" s="13">
        <v>7405</v>
      </c>
      <c r="L50" s="13" t="s">
        <v>1469</v>
      </c>
      <c r="O50" s="13"/>
      <c r="W50" s="58">
        <v>100112002</v>
      </c>
      <c r="X50" s="52" t="s">
        <v>27863</v>
      </c>
      <c r="AA50" s="24"/>
      <c r="AE50" s="24"/>
      <c r="AF50" s="24"/>
    </row>
    <row r="51" spans="1:32" x14ac:dyDescent="0.25">
      <c r="F51" s="13"/>
      <c r="H51" s="13"/>
      <c r="K51" s="13">
        <v>7406</v>
      </c>
      <c r="L51" s="13" t="s">
        <v>1472</v>
      </c>
      <c r="O51" s="13"/>
      <c r="W51" s="58">
        <v>100112003</v>
      </c>
      <c r="X51" s="52" t="s">
        <v>17025</v>
      </c>
      <c r="AA51" s="24"/>
      <c r="AE51" s="24"/>
      <c r="AF51" s="24"/>
    </row>
    <row r="52" spans="1:32" x14ac:dyDescent="0.25">
      <c r="F52" s="13"/>
      <c r="H52" s="13"/>
      <c r="K52" s="13">
        <v>7408</v>
      </c>
      <c r="L52" s="13" t="s">
        <v>1478</v>
      </c>
      <c r="O52" s="13"/>
      <c r="W52" s="58">
        <v>100112004</v>
      </c>
      <c r="X52" s="52" t="s">
        <v>16326</v>
      </c>
      <c r="AA52" s="24"/>
      <c r="AE52" s="24"/>
      <c r="AF52" s="24"/>
    </row>
    <row r="53" spans="1:32" x14ac:dyDescent="0.25">
      <c r="F53" s="13"/>
      <c r="H53" s="13"/>
      <c r="K53" s="13">
        <v>8301</v>
      </c>
      <c r="L53" s="13" t="s">
        <v>1538</v>
      </c>
      <c r="O53" s="13"/>
      <c r="W53" s="58">
        <v>100112006</v>
      </c>
      <c r="X53" s="52" t="s">
        <v>11536</v>
      </c>
      <c r="AA53" s="24"/>
      <c r="AE53" s="24"/>
      <c r="AF53" s="24"/>
    </row>
    <row r="54" spans="1:32" x14ac:dyDescent="0.25">
      <c r="A54" s="13"/>
      <c r="F54" s="13"/>
      <c r="H54" s="13"/>
      <c r="K54" s="13">
        <v>8305</v>
      </c>
      <c r="L54" s="13" t="s">
        <v>27873</v>
      </c>
      <c r="O54" s="13"/>
      <c r="W54" s="58">
        <v>100112012</v>
      </c>
      <c r="X54" s="52" t="s">
        <v>11566</v>
      </c>
      <c r="AA54" s="24"/>
      <c r="AE54" s="24"/>
      <c r="AF54" s="24"/>
    </row>
    <row r="55" spans="1:32" x14ac:dyDescent="0.25">
      <c r="A55" s="13"/>
      <c r="F55" s="13"/>
      <c r="H55" s="13"/>
      <c r="K55" s="13">
        <v>9109</v>
      </c>
      <c r="L55" s="13" t="s">
        <v>1603</v>
      </c>
      <c r="O55" s="13"/>
      <c r="W55" s="58">
        <v>100112013</v>
      </c>
      <c r="X55" s="52" t="s">
        <v>11571</v>
      </c>
      <c r="AA55" s="24"/>
      <c r="AE55" s="24"/>
      <c r="AF55" s="24"/>
    </row>
    <row r="56" spans="1:32" x14ac:dyDescent="0.25">
      <c r="A56" s="13"/>
      <c r="F56" s="13"/>
      <c r="H56" s="13"/>
      <c r="K56" s="13">
        <v>9120</v>
      </c>
      <c r="L56" s="13" t="s">
        <v>1636</v>
      </c>
      <c r="O56" s="13"/>
      <c r="W56" s="62">
        <v>100112015</v>
      </c>
      <c r="X56" s="60" t="s">
        <v>27878</v>
      </c>
      <c r="AA56" s="24"/>
      <c r="AE56" s="24"/>
      <c r="AF56" s="24"/>
    </row>
    <row r="57" spans="1:32" x14ac:dyDescent="0.25">
      <c r="A57" s="42"/>
      <c r="F57" s="13"/>
      <c r="H57" s="13"/>
      <c r="K57" s="13">
        <v>9201</v>
      </c>
      <c r="L57" s="13" t="s">
        <v>1642</v>
      </c>
      <c r="O57" s="13"/>
      <c r="W57" s="58">
        <v>100112016</v>
      </c>
      <c r="X57" s="52" t="s">
        <v>11586</v>
      </c>
      <c r="AA57" s="24"/>
      <c r="AE57" s="24"/>
      <c r="AF57" s="24"/>
    </row>
    <row r="58" spans="1:32" x14ac:dyDescent="0.25">
      <c r="F58" s="13"/>
      <c r="H58" s="13"/>
      <c r="K58" s="13">
        <v>10303</v>
      </c>
      <c r="L58" s="13" t="s">
        <v>1738</v>
      </c>
      <c r="O58" s="13"/>
      <c r="W58" s="58">
        <v>100112017</v>
      </c>
      <c r="X58" s="52" t="s">
        <v>11591</v>
      </c>
      <c r="AA58" s="24"/>
      <c r="AE58" s="24"/>
      <c r="AF58" s="24"/>
    </row>
    <row r="59" spans="1:32" x14ac:dyDescent="0.25">
      <c r="F59" s="13"/>
      <c r="H59" s="13"/>
      <c r="K59" s="13">
        <v>10304</v>
      </c>
      <c r="L59" s="13" t="s">
        <v>1741</v>
      </c>
      <c r="O59" s="13"/>
      <c r="W59" s="58">
        <v>100112018</v>
      </c>
      <c r="X59" s="52" t="s">
        <v>11596</v>
      </c>
      <c r="AA59" s="24"/>
      <c r="AE59" s="24"/>
      <c r="AF59" s="24"/>
    </row>
    <row r="60" spans="1:32" x14ac:dyDescent="0.25">
      <c r="F60" s="13"/>
      <c r="H60" s="13"/>
      <c r="K60" s="13">
        <v>13125</v>
      </c>
      <c r="L60" s="13" t="s">
        <v>1897</v>
      </c>
      <c r="O60" s="13"/>
      <c r="W60" s="58">
        <v>100112019</v>
      </c>
      <c r="X60" s="52" t="s">
        <v>11601</v>
      </c>
      <c r="AA60" s="24"/>
      <c r="AE60" s="24"/>
      <c r="AF60" s="24"/>
    </row>
    <row r="61" spans="1:32" x14ac:dyDescent="0.25">
      <c r="F61" s="13"/>
      <c r="H61" s="13"/>
      <c r="K61" s="13">
        <v>13202</v>
      </c>
      <c r="L61" s="13" t="s">
        <v>1923</v>
      </c>
      <c r="O61" s="13"/>
      <c r="W61" s="58">
        <v>100112020</v>
      </c>
      <c r="X61" s="52" t="s">
        <v>11606</v>
      </c>
      <c r="AA61" s="24"/>
      <c r="AE61" s="24"/>
      <c r="AF61" s="24"/>
    </row>
    <row r="62" spans="1:32" x14ac:dyDescent="0.25">
      <c r="F62" s="13"/>
      <c r="H62" s="13"/>
      <c r="K62" s="13">
        <v>13301</v>
      </c>
      <c r="L62" s="13" t="s">
        <v>1929</v>
      </c>
      <c r="O62" s="13"/>
      <c r="W62" s="58">
        <v>100112021</v>
      </c>
      <c r="X62" s="52" t="s">
        <v>11611</v>
      </c>
      <c r="AA62" s="24"/>
      <c r="AE62" s="24"/>
      <c r="AF62" s="24"/>
    </row>
    <row r="63" spans="1:32" x14ac:dyDescent="0.25">
      <c r="F63" s="13"/>
      <c r="H63" s="13"/>
      <c r="K63" s="13">
        <v>13401</v>
      </c>
      <c r="L63" s="13" t="s">
        <v>1938</v>
      </c>
      <c r="O63" s="13"/>
      <c r="W63" s="58">
        <v>100112022</v>
      </c>
      <c r="X63" s="52" t="s">
        <v>27821</v>
      </c>
      <c r="AA63" s="24"/>
      <c r="AE63" s="24"/>
      <c r="AF63" s="24"/>
    </row>
    <row r="64" spans="1:32" x14ac:dyDescent="0.25">
      <c r="F64" s="13"/>
      <c r="H64" s="13"/>
      <c r="K64" s="13">
        <v>13402</v>
      </c>
      <c r="L64" s="13" t="s">
        <v>1941</v>
      </c>
      <c r="O64" s="13"/>
      <c r="W64" s="58">
        <v>100112023</v>
      </c>
      <c r="X64" s="52" t="s">
        <v>27879</v>
      </c>
      <c r="AA64" s="24"/>
      <c r="AE64" s="24"/>
      <c r="AF64" s="24"/>
    </row>
    <row r="65" spans="6:32" x14ac:dyDescent="0.25">
      <c r="F65" s="13"/>
      <c r="H65" s="13"/>
      <c r="K65" s="13">
        <v>13404</v>
      </c>
      <c r="L65" s="13" t="s">
        <v>1947</v>
      </c>
      <c r="O65" s="13"/>
      <c r="W65" s="58">
        <v>100112024</v>
      </c>
      <c r="X65" s="52" t="s">
        <v>11626</v>
      </c>
      <c r="AA65" s="24"/>
      <c r="AE65" s="24"/>
      <c r="AF65" s="24"/>
    </row>
    <row r="66" spans="6:32" x14ac:dyDescent="0.25">
      <c r="F66" s="13"/>
      <c r="H66" s="13"/>
      <c r="K66" s="13">
        <v>13503</v>
      </c>
      <c r="L66" s="13" t="s">
        <v>27880</v>
      </c>
      <c r="O66" s="13"/>
      <c r="W66" s="58">
        <v>100112025</v>
      </c>
      <c r="X66" s="52" t="s">
        <v>11631</v>
      </c>
      <c r="AA66" s="24"/>
      <c r="AE66" s="24"/>
      <c r="AF66" s="24"/>
    </row>
    <row r="67" spans="6:32" x14ac:dyDescent="0.25">
      <c r="F67" s="13"/>
      <c r="H67" s="13"/>
      <c r="K67" s="13">
        <v>13505</v>
      </c>
      <c r="L67" s="13" t="s">
        <v>1962</v>
      </c>
      <c r="O67" s="13"/>
      <c r="W67" s="62">
        <v>100112027</v>
      </c>
      <c r="X67" s="60" t="s">
        <v>11641</v>
      </c>
      <c r="AA67" s="24"/>
      <c r="AE67" s="24"/>
      <c r="AF67" s="24"/>
    </row>
    <row r="68" spans="6:32" x14ac:dyDescent="0.25">
      <c r="F68" s="13"/>
      <c r="H68" s="13"/>
      <c r="K68" s="13">
        <v>13601</v>
      </c>
      <c r="L68" s="13" t="s">
        <v>1965</v>
      </c>
      <c r="O68" s="13"/>
      <c r="W68" s="62"/>
      <c r="X68" s="60" t="s">
        <v>27886</v>
      </c>
      <c r="AA68" s="24"/>
      <c r="AE68" s="24"/>
      <c r="AF68" s="24"/>
    </row>
    <row r="69" spans="6:32" x14ac:dyDescent="0.25">
      <c r="F69" s="13"/>
      <c r="H69" s="13"/>
      <c r="K69" s="13">
        <v>13603</v>
      </c>
      <c r="L69" s="13" t="s">
        <v>27881</v>
      </c>
      <c r="O69" s="13"/>
      <c r="W69" s="62"/>
      <c r="X69" s="60" t="s">
        <v>27887</v>
      </c>
      <c r="AA69" s="24"/>
      <c r="AE69" s="24"/>
      <c r="AF69" s="24"/>
    </row>
    <row r="70" spans="6:32" x14ac:dyDescent="0.25">
      <c r="F70" s="13"/>
      <c r="H70" s="13"/>
      <c r="K70" s="13">
        <v>13604</v>
      </c>
      <c r="L70" s="13" t="s">
        <v>1974</v>
      </c>
      <c r="O70" s="13"/>
      <c r="W70" s="58">
        <v>100112031</v>
      </c>
      <c r="X70" s="52" t="s">
        <v>27890</v>
      </c>
      <c r="AA70" s="24"/>
      <c r="AE70" s="24"/>
      <c r="AF70" s="24"/>
    </row>
    <row r="71" spans="6:32" x14ac:dyDescent="0.25">
      <c r="F71" s="13"/>
      <c r="H71" s="13"/>
      <c r="K71" s="13">
        <v>13605</v>
      </c>
      <c r="L71" s="13" t="s">
        <v>27882</v>
      </c>
      <c r="O71" s="13"/>
      <c r="W71" s="58">
        <v>100112032</v>
      </c>
      <c r="X71" s="52" t="s">
        <v>27869</v>
      </c>
      <c r="AA71" s="24"/>
      <c r="AE71" s="24"/>
      <c r="AF71" s="24"/>
    </row>
    <row r="72" spans="6:32" x14ac:dyDescent="0.25">
      <c r="F72" s="13"/>
      <c r="H72" s="13"/>
      <c r="K72" s="13">
        <v>14101</v>
      </c>
      <c r="L72" s="13" t="s">
        <v>1980</v>
      </c>
      <c r="O72" s="13"/>
      <c r="W72" s="58">
        <v>100112034</v>
      </c>
      <c r="X72" s="52" t="s">
        <v>11676</v>
      </c>
      <c r="AA72" s="24"/>
      <c r="AE72" s="24"/>
      <c r="AF72" s="24"/>
    </row>
    <row r="73" spans="6:32" x14ac:dyDescent="0.25">
      <c r="F73" s="13"/>
      <c r="H73" s="13"/>
      <c r="K73" s="13">
        <v>14103</v>
      </c>
      <c r="L73" s="13" t="s">
        <v>1986</v>
      </c>
      <c r="O73" s="13"/>
      <c r="W73" s="58">
        <v>100112044</v>
      </c>
      <c r="X73" s="52" t="s">
        <v>11726</v>
      </c>
      <c r="AE73" s="24"/>
      <c r="AF73" s="24"/>
    </row>
    <row r="74" spans="6:32" x14ac:dyDescent="0.25">
      <c r="F74" s="13"/>
      <c r="H74" s="13"/>
      <c r="K74" s="13">
        <v>15101</v>
      </c>
      <c r="L74" s="13" t="s">
        <v>2014</v>
      </c>
      <c r="O74" s="13"/>
      <c r="W74" s="58">
        <v>100112047</v>
      </c>
      <c r="X74" s="52" t="s">
        <v>11740</v>
      </c>
      <c r="AE74" s="24"/>
      <c r="AF74" s="24"/>
    </row>
    <row r="75" spans="6:32" x14ac:dyDescent="0.25">
      <c r="F75" s="13"/>
      <c r="H75" s="13"/>
      <c r="K75" s="13">
        <v>16101</v>
      </c>
      <c r="L75" s="13" t="s">
        <v>27885</v>
      </c>
      <c r="O75" s="13"/>
      <c r="W75" s="58">
        <v>100112048</v>
      </c>
      <c r="X75" s="52" t="s">
        <v>11745</v>
      </c>
      <c r="AE75" s="24"/>
      <c r="AF75" s="24"/>
    </row>
    <row r="76" spans="6:32" x14ac:dyDescent="0.25">
      <c r="F76" s="13"/>
      <c r="H76" s="13"/>
      <c r="K76" s="13">
        <v>16103</v>
      </c>
      <c r="L76" s="13" t="s">
        <v>27888</v>
      </c>
      <c r="O76" s="13"/>
      <c r="W76" s="58">
        <v>100112049</v>
      </c>
      <c r="X76" s="52" t="s">
        <v>27857</v>
      </c>
      <c r="AE76" s="24"/>
      <c r="AF76" s="24"/>
    </row>
    <row r="77" spans="6:32" x14ac:dyDescent="0.25">
      <c r="F77" s="13"/>
      <c r="H77" s="13"/>
      <c r="K77" s="13">
        <v>16108</v>
      </c>
      <c r="L77" s="13" t="s">
        <v>2047</v>
      </c>
      <c r="O77" s="13"/>
      <c r="W77" s="58">
        <v>100112050</v>
      </c>
      <c r="X77" s="52" t="s">
        <v>11755</v>
      </c>
      <c r="AE77" s="24"/>
      <c r="AF77" s="24"/>
    </row>
    <row r="78" spans="6:32" x14ac:dyDescent="0.25">
      <c r="F78" s="13"/>
      <c r="H78" s="13"/>
      <c r="K78" s="13">
        <v>16301</v>
      </c>
      <c r="L78" s="13" t="s">
        <v>2074</v>
      </c>
      <c r="O78" s="13"/>
      <c r="W78" s="58">
        <v>100112051</v>
      </c>
      <c r="X78" s="52" t="s">
        <v>11760</v>
      </c>
      <c r="AE78" s="24"/>
      <c r="AF78" s="24"/>
    </row>
    <row r="79" spans="6:32" x14ac:dyDescent="0.25">
      <c r="F79" s="13"/>
      <c r="H79" s="13"/>
      <c r="K79" s="13">
        <v>6306</v>
      </c>
      <c r="L79" s="13" t="s">
        <v>1377</v>
      </c>
      <c r="O79" s="13"/>
      <c r="W79" s="58">
        <v>100112053</v>
      </c>
      <c r="X79" s="52" t="s">
        <v>11769</v>
      </c>
      <c r="AE79" s="24"/>
      <c r="AF79" s="24"/>
    </row>
    <row r="80" spans="6:32" x14ac:dyDescent="0.25">
      <c r="F80" s="13"/>
      <c r="H80" s="13"/>
      <c r="O80" s="13"/>
      <c r="W80" s="58">
        <v>100113007</v>
      </c>
      <c r="X80" s="52" t="s">
        <v>11785</v>
      </c>
      <c r="AE80" s="24"/>
      <c r="AF80" s="24"/>
    </row>
    <row r="81" spans="6:32" x14ac:dyDescent="0.25">
      <c r="F81" s="13"/>
      <c r="H81" s="13"/>
      <c r="O81" s="13"/>
      <c r="W81" s="58">
        <v>100113008</v>
      </c>
      <c r="X81" s="52" t="s">
        <v>11790</v>
      </c>
      <c r="AE81" s="24"/>
      <c r="AF81" s="24"/>
    </row>
    <row r="82" spans="6:32" x14ac:dyDescent="0.25">
      <c r="F82" s="13"/>
      <c r="H82" s="13"/>
      <c r="O82" s="13"/>
      <c r="W82" s="58">
        <v>100113009</v>
      </c>
      <c r="X82" s="52" t="s">
        <v>11795</v>
      </c>
      <c r="AE82" s="24"/>
      <c r="AF82" s="24"/>
    </row>
    <row r="83" spans="6:32" x14ac:dyDescent="0.25">
      <c r="F83" s="13"/>
      <c r="H83" s="13"/>
      <c r="O83" s="13"/>
      <c r="W83" s="58">
        <v>100113010</v>
      </c>
      <c r="X83" s="52" t="s">
        <v>11800</v>
      </c>
      <c r="AE83" s="24"/>
      <c r="AF83" s="24"/>
    </row>
    <row r="84" spans="6:32" x14ac:dyDescent="0.25">
      <c r="F84" s="13"/>
      <c r="H84" s="13"/>
      <c r="O84" s="13"/>
      <c r="W84" s="58">
        <v>100113011</v>
      </c>
      <c r="X84" s="52" t="s">
        <v>11805</v>
      </c>
      <c r="AE84" s="24"/>
      <c r="AF84" s="24"/>
    </row>
    <row r="85" spans="6:32" x14ac:dyDescent="0.25">
      <c r="F85" s="13"/>
      <c r="H85" s="13"/>
      <c r="O85" s="13"/>
      <c r="W85" s="58">
        <v>100114002</v>
      </c>
      <c r="X85" s="52" t="s">
        <v>17738</v>
      </c>
      <c r="AE85" s="24"/>
      <c r="AF85" s="24"/>
    </row>
    <row r="86" spans="6:32" x14ac:dyDescent="0.25">
      <c r="F86" s="13"/>
      <c r="H86" s="13"/>
      <c r="O86" s="13"/>
      <c r="W86" s="58">
        <v>100114011</v>
      </c>
      <c r="X86" s="52" t="s">
        <v>11856</v>
      </c>
      <c r="AE86" s="24"/>
      <c r="AF86" s="24"/>
    </row>
    <row r="87" spans="6:32" x14ac:dyDescent="0.25">
      <c r="F87" s="13"/>
      <c r="H87" s="13"/>
      <c r="O87" s="13"/>
      <c r="W87" s="58">
        <v>100114013</v>
      </c>
      <c r="X87" s="52" t="s">
        <v>11851</v>
      </c>
      <c r="AE87" s="24"/>
      <c r="AF87" s="24"/>
    </row>
    <row r="88" spans="6:32" x14ac:dyDescent="0.25">
      <c r="F88" s="13"/>
      <c r="H88" s="13"/>
      <c r="O88" s="13"/>
      <c r="AE88" s="24"/>
      <c r="AF88" s="24"/>
    </row>
    <row r="89" spans="6:32" x14ac:dyDescent="0.25">
      <c r="F89" s="13"/>
      <c r="H89" s="13"/>
      <c r="O89" s="13"/>
      <c r="AE89" s="24"/>
      <c r="AF89" s="24"/>
    </row>
    <row r="90" spans="6:32" x14ac:dyDescent="0.25">
      <c r="F90" s="13"/>
      <c r="H90" s="13"/>
      <c r="O90" s="13"/>
      <c r="AE90" s="24"/>
      <c r="AF90" s="24"/>
    </row>
    <row r="91" spans="6:32" x14ac:dyDescent="0.25">
      <c r="F91" s="13"/>
      <c r="H91" s="13"/>
      <c r="O91" s="13"/>
      <c r="AE91" s="24"/>
      <c r="AF91" s="24"/>
    </row>
    <row r="92" spans="6:32" x14ac:dyDescent="0.25">
      <c r="F92" s="13"/>
      <c r="H92" s="13"/>
      <c r="O92" s="13"/>
      <c r="AE92" s="24"/>
      <c r="AF92" s="24"/>
    </row>
    <row r="93" spans="6:32" x14ac:dyDescent="0.25">
      <c r="F93" s="13"/>
      <c r="H93" s="13"/>
      <c r="O93" s="13"/>
      <c r="AE93" s="24"/>
      <c r="AF93" s="24"/>
    </row>
    <row r="94" spans="6:32" x14ac:dyDescent="0.25">
      <c r="F94" s="13"/>
      <c r="H94" s="13"/>
      <c r="O94" s="13"/>
      <c r="AE94" s="24"/>
      <c r="AF94" s="24"/>
    </row>
    <row r="95" spans="6:32" x14ac:dyDescent="0.25">
      <c r="F95" s="13"/>
      <c r="H95" s="13"/>
      <c r="O95" s="13"/>
      <c r="AE95" s="24"/>
      <c r="AF95" s="24"/>
    </row>
    <row r="96" spans="6:32" x14ac:dyDescent="0.25">
      <c r="F96" s="13"/>
      <c r="H96" s="13"/>
      <c r="O96" s="13"/>
      <c r="AE96" s="24"/>
      <c r="AF96" s="24"/>
    </row>
    <row r="97" spans="6:32" x14ac:dyDescent="0.25">
      <c r="F97" s="13"/>
      <c r="H97" s="13"/>
      <c r="O97" s="13"/>
      <c r="AE97" s="24"/>
      <c r="AF97" s="24"/>
    </row>
    <row r="98" spans="6:32" x14ac:dyDescent="0.25">
      <c r="F98" s="13"/>
      <c r="H98" s="13"/>
      <c r="O98" s="13"/>
      <c r="AE98" s="24"/>
      <c r="AF98" s="24"/>
    </row>
    <row r="99" spans="6:32" x14ac:dyDescent="0.25">
      <c r="F99" s="13"/>
      <c r="H99" s="13"/>
      <c r="O99" s="13"/>
      <c r="AE99" s="24"/>
      <c r="AF99" s="24"/>
    </row>
    <row r="100" spans="6:32" x14ac:dyDescent="0.25">
      <c r="F100" s="13"/>
      <c r="H100" s="13"/>
      <c r="AE100" s="24"/>
      <c r="AF100" s="24"/>
    </row>
    <row r="101" spans="6:32" x14ac:dyDescent="0.25">
      <c r="F101" s="13"/>
      <c r="H101" s="13"/>
      <c r="AE101" s="24"/>
      <c r="AF101" s="24"/>
    </row>
    <row r="102" spans="6:32" x14ac:dyDescent="0.25">
      <c r="F102" s="13"/>
      <c r="H102" s="13"/>
      <c r="AE102" s="24"/>
      <c r="AF102" s="24"/>
    </row>
    <row r="103" spans="6:32" x14ac:dyDescent="0.25">
      <c r="F103" s="13"/>
      <c r="H103" s="13"/>
      <c r="AE103" s="24"/>
      <c r="AF103" s="24"/>
    </row>
    <row r="104" spans="6:32" x14ac:dyDescent="0.25">
      <c r="F104" s="13"/>
      <c r="H104" s="13"/>
      <c r="AE104" s="24"/>
      <c r="AF104" s="24"/>
    </row>
    <row r="105" spans="6:32" x14ac:dyDescent="0.25">
      <c r="F105" s="13"/>
      <c r="H105" s="13"/>
      <c r="AE105" s="24"/>
      <c r="AF105" s="24"/>
    </row>
    <row r="106" spans="6:32" x14ac:dyDescent="0.25">
      <c r="F106" s="13"/>
      <c r="H106" s="13"/>
      <c r="AE106" s="24"/>
      <c r="AF106" s="24"/>
    </row>
    <row r="107" spans="6:32" x14ac:dyDescent="0.25">
      <c r="F107" s="13"/>
      <c r="H107" s="13"/>
      <c r="AE107" s="24"/>
      <c r="AF107" s="24"/>
    </row>
    <row r="108" spans="6:32" x14ac:dyDescent="0.25">
      <c r="F108" s="13"/>
      <c r="H108" s="13"/>
      <c r="AE108" s="24"/>
      <c r="AF108" s="24"/>
    </row>
    <row r="109" spans="6:32" x14ac:dyDescent="0.25">
      <c r="F109" s="13"/>
      <c r="H109" s="13"/>
      <c r="AE109" s="24"/>
      <c r="AF109" s="24"/>
    </row>
    <row r="110" spans="6:32" x14ac:dyDescent="0.25">
      <c r="F110" s="13"/>
      <c r="H110" s="13"/>
      <c r="AE110" s="24"/>
      <c r="AF110" s="24"/>
    </row>
    <row r="111" spans="6:32" x14ac:dyDescent="0.25">
      <c r="F111" s="13"/>
      <c r="H111" s="13"/>
      <c r="AE111" s="24"/>
      <c r="AF111" s="24"/>
    </row>
    <row r="112" spans="6:32" x14ac:dyDescent="0.25">
      <c r="F112" s="13"/>
      <c r="H112" s="13"/>
      <c r="AE112" s="24"/>
      <c r="AF112" s="24"/>
    </row>
    <row r="113" spans="6:32" x14ac:dyDescent="0.25">
      <c r="F113" s="13"/>
      <c r="H113" s="13"/>
      <c r="AE113" s="24"/>
      <c r="AF113" s="24"/>
    </row>
    <row r="114" spans="6:32" x14ac:dyDescent="0.25">
      <c r="F114" s="13"/>
      <c r="H114" s="13"/>
      <c r="AE114" s="24"/>
      <c r="AF114" s="24"/>
    </row>
    <row r="115" spans="6:32" x14ac:dyDescent="0.25">
      <c r="F115" s="13"/>
      <c r="H115" s="13"/>
      <c r="AE115" s="24"/>
      <c r="AF115" s="24"/>
    </row>
    <row r="116" spans="6:32" x14ac:dyDescent="0.25">
      <c r="F116" s="13"/>
      <c r="H116" s="13"/>
      <c r="AE116" s="24"/>
      <c r="AF116" s="24"/>
    </row>
    <row r="117" spans="6:32" x14ac:dyDescent="0.25">
      <c r="F117" s="13"/>
      <c r="H117" s="13"/>
      <c r="AE117" s="24"/>
      <c r="AF117" s="24"/>
    </row>
    <row r="118" spans="6:32" x14ac:dyDescent="0.25">
      <c r="F118" s="13"/>
      <c r="H118" s="13"/>
      <c r="AE118" s="24"/>
      <c r="AF118" s="24"/>
    </row>
    <row r="119" spans="6:32" x14ac:dyDescent="0.25">
      <c r="F119" s="13"/>
      <c r="H119" s="13"/>
      <c r="AE119" s="24"/>
      <c r="AF119" s="24"/>
    </row>
    <row r="120" spans="6:32" x14ac:dyDescent="0.25">
      <c r="F120" s="13"/>
      <c r="H120" s="13"/>
      <c r="AE120" s="24"/>
      <c r="AF120" s="24"/>
    </row>
    <row r="121" spans="6:32" x14ac:dyDescent="0.25">
      <c r="F121" s="13"/>
      <c r="H121" s="13"/>
      <c r="AE121" s="24"/>
      <c r="AF121" s="24"/>
    </row>
    <row r="122" spans="6:32" x14ac:dyDescent="0.25">
      <c r="F122" s="13"/>
      <c r="H122" s="13"/>
      <c r="AE122" s="24"/>
      <c r="AF122" s="24"/>
    </row>
    <row r="123" spans="6:32" x14ac:dyDescent="0.25">
      <c r="F123" s="13"/>
      <c r="H123" s="13"/>
      <c r="AE123" s="24"/>
      <c r="AF123" s="24"/>
    </row>
    <row r="124" spans="6:32" x14ac:dyDescent="0.25">
      <c r="F124" s="13"/>
      <c r="H124" s="13"/>
      <c r="AE124" s="24"/>
      <c r="AF124" s="24"/>
    </row>
    <row r="125" spans="6:32" x14ac:dyDescent="0.25">
      <c r="F125" s="13"/>
      <c r="H125" s="13"/>
      <c r="AE125" s="24"/>
      <c r="AF125" s="24"/>
    </row>
    <row r="126" spans="6:32" x14ac:dyDescent="0.25">
      <c r="F126" s="13"/>
      <c r="H126" s="13"/>
      <c r="AE126" s="24"/>
      <c r="AF126" s="24"/>
    </row>
    <row r="127" spans="6:32" x14ac:dyDescent="0.25">
      <c r="F127" s="13"/>
      <c r="H127" s="13"/>
      <c r="AE127" s="24"/>
      <c r="AF127" s="24"/>
    </row>
    <row r="128" spans="6:32" x14ac:dyDescent="0.25">
      <c r="F128" s="13"/>
      <c r="H128" s="13"/>
      <c r="AE128" s="24"/>
      <c r="AF128" s="24"/>
    </row>
    <row r="129" spans="6:32" x14ac:dyDescent="0.25">
      <c r="F129" s="13"/>
      <c r="H129" s="13"/>
      <c r="AE129" s="24"/>
      <c r="AF129" s="24"/>
    </row>
    <row r="130" spans="6:32" x14ac:dyDescent="0.25">
      <c r="F130" s="13"/>
      <c r="H130" s="13"/>
      <c r="AE130" s="24"/>
      <c r="AF130" s="24"/>
    </row>
    <row r="131" spans="6:32" x14ac:dyDescent="0.25">
      <c r="F131" s="13"/>
      <c r="H131" s="13"/>
      <c r="AE131" s="24"/>
      <c r="AF131" s="24"/>
    </row>
    <row r="132" spans="6:32" x14ac:dyDescent="0.25">
      <c r="F132" s="13"/>
      <c r="H132" s="13"/>
      <c r="AE132" s="24"/>
      <c r="AF132" s="24"/>
    </row>
    <row r="133" spans="6:32" x14ac:dyDescent="0.25">
      <c r="F133" s="13"/>
      <c r="H133" s="13"/>
      <c r="AE133" s="24"/>
      <c r="AF133" s="24"/>
    </row>
    <row r="134" spans="6:32" x14ac:dyDescent="0.25">
      <c r="F134" s="13"/>
      <c r="H134" s="13"/>
      <c r="AE134" s="24"/>
      <c r="AF134" s="24"/>
    </row>
    <row r="135" spans="6:32" x14ac:dyDescent="0.25">
      <c r="F135" s="13"/>
      <c r="H135" s="13"/>
      <c r="AE135" s="24"/>
      <c r="AF135" s="24"/>
    </row>
    <row r="136" spans="6:32" x14ac:dyDescent="0.25">
      <c r="F136" s="13"/>
      <c r="H136" s="13"/>
      <c r="AE136" s="24"/>
      <c r="AF136" s="24"/>
    </row>
    <row r="137" spans="6:32" x14ac:dyDescent="0.25">
      <c r="F137" s="13"/>
      <c r="H137" s="13"/>
      <c r="AE137" s="24"/>
      <c r="AF137" s="24"/>
    </row>
    <row r="138" spans="6:32" x14ac:dyDescent="0.25">
      <c r="F138" s="13"/>
      <c r="H138" s="13"/>
      <c r="AE138" s="24"/>
      <c r="AF138" s="24"/>
    </row>
    <row r="139" spans="6:32" x14ac:dyDescent="0.25">
      <c r="F139" s="13"/>
      <c r="H139" s="13"/>
      <c r="AE139" s="24"/>
      <c r="AF139" s="24"/>
    </row>
    <row r="140" spans="6:32" x14ac:dyDescent="0.25">
      <c r="F140" s="13"/>
      <c r="H140" s="13"/>
      <c r="AE140" s="24"/>
      <c r="AF140" s="24"/>
    </row>
    <row r="141" spans="6:32" x14ac:dyDescent="0.25">
      <c r="F141" s="13"/>
      <c r="H141" s="13"/>
      <c r="AE141" s="24"/>
      <c r="AF141" s="24"/>
    </row>
    <row r="142" spans="6:32" x14ac:dyDescent="0.25">
      <c r="F142" s="13"/>
      <c r="H142" s="13"/>
      <c r="AE142" s="24"/>
      <c r="AF142" s="24"/>
    </row>
    <row r="143" spans="6:32" x14ac:dyDescent="0.25">
      <c r="F143" s="13"/>
      <c r="H143" s="13"/>
      <c r="AE143" s="24"/>
      <c r="AF143" s="24"/>
    </row>
    <row r="144" spans="6:32" x14ac:dyDescent="0.25">
      <c r="F144" s="13"/>
      <c r="H144" s="13"/>
      <c r="AE144" s="24"/>
      <c r="AF144" s="24"/>
    </row>
    <row r="145" spans="6:32" x14ac:dyDescent="0.25">
      <c r="F145" s="13"/>
      <c r="H145" s="13"/>
      <c r="AE145" s="24"/>
      <c r="AF145" s="24"/>
    </row>
    <row r="146" spans="6:32" x14ac:dyDescent="0.25">
      <c r="F146" s="13"/>
      <c r="H146" s="13"/>
      <c r="AE146" s="24"/>
      <c r="AF146" s="24"/>
    </row>
    <row r="147" spans="6:32" x14ac:dyDescent="0.25">
      <c r="F147" s="13"/>
      <c r="H147" s="13"/>
      <c r="AE147" s="24"/>
      <c r="AF147" s="24"/>
    </row>
    <row r="148" spans="6:32" x14ac:dyDescent="0.25">
      <c r="F148" s="13"/>
      <c r="H148" s="13"/>
      <c r="AE148" s="24"/>
      <c r="AF148" s="24"/>
    </row>
    <row r="149" spans="6:32" x14ac:dyDescent="0.25">
      <c r="F149" s="13"/>
      <c r="H149" s="13"/>
      <c r="AE149" s="24"/>
      <c r="AF149" s="24"/>
    </row>
    <row r="150" spans="6:32" x14ac:dyDescent="0.25">
      <c r="F150" s="13"/>
      <c r="H150" s="13"/>
      <c r="AE150" s="24"/>
      <c r="AF150" s="24"/>
    </row>
    <row r="151" spans="6:32" x14ac:dyDescent="0.25">
      <c r="F151" s="13"/>
      <c r="H151" s="13"/>
      <c r="AE151" s="24"/>
      <c r="AF151" s="24"/>
    </row>
    <row r="152" spans="6:32" x14ac:dyDescent="0.25">
      <c r="F152" s="13"/>
      <c r="H152" s="13"/>
      <c r="AE152" s="24"/>
      <c r="AF152" s="24"/>
    </row>
    <row r="153" spans="6:32" x14ac:dyDescent="0.25">
      <c r="F153" s="13"/>
      <c r="H153" s="13"/>
      <c r="AE153" s="24"/>
      <c r="AF153" s="24"/>
    </row>
    <row r="154" spans="6:32" x14ac:dyDescent="0.25">
      <c r="F154" s="13"/>
      <c r="H154" s="13"/>
      <c r="AE154" s="24"/>
      <c r="AF154" s="24"/>
    </row>
    <row r="155" spans="6:32" x14ac:dyDescent="0.25">
      <c r="F155" s="13"/>
      <c r="H155" s="13"/>
      <c r="AE155" s="24"/>
      <c r="AF155" s="24"/>
    </row>
    <row r="156" spans="6:32" x14ac:dyDescent="0.25">
      <c r="F156" s="13"/>
      <c r="H156" s="13"/>
      <c r="AE156" s="24"/>
      <c r="AF156" s="24"/>
    </row>
    <row r="157" spans="6:32" x14ac:dyDescent="0.25">
      <c r="F157" s="13"/>
      <c r="H157" s="13"/>
      <c r="AE157" s="24"/>
      <c r="AF157" s="24"/>
    </row>
    <row r="158" spans="6:32" x14ac:dyDescent="0.25">
      <c r="F158" s="13"/>
      <c r="H158" s="13"/>
      <c r="AE158" s="24"/>
      <c r="AF158" s="24"/>
    </row>
    <row r="159" spans="6:32" x14ac:dyDescent="0.25">
      <c r="F159" s="13"/>
      <c r="H159" s="13"/>
      <c r="AE159" s="24"/>
      <c r="AF159" s="24"/>
    </row>
    <row r="160" spans="6:32" x14ac:dyDescent="0.25">
      <c r="F160" s="13"/>
      <c r="H160" s="13"/>
      <c r="AE160" s="24"/>
      <c r="AF160" s="24"/>
    </row>
    <row r="161" spans="6:32" x14ac:dyDescent="0.25">
      <c r="F161" s="13"/>
      <c r="H161" s="13"/>
      <c r="AE161" s="24"/>
      <c r="AF161" s="24"/>
    </row>
    <row r="162" spans="6:32" x14ac:dyDescent="0.25">
      <c r="F162" s="13"/>
      <c r="H162" s="13"/>
      <c r="AE162" s="24"/>
      <c r="AF162" s="24"/>
    </row>
    <row r="163" spans="6:32" x14ac:dyDescent="0.25">
      <c r="F163" s="13"/>
      <c r="H163" s="13"/>
      <c r="AE163" s="24"/>
      <c r="AF163" s="24"/>
    </row>
    <row r="164" spans="6:32" x14ac:dyDescent="0.25">
      <c r="F164" s="13"/>
      <c r="H164" s="13"/>
      <c r="AE164" s="24"/>
      <c r="AF164" s="24"/>
    </row>
    <row r="165" spans="6:32" x14ac:dyDescent="0.25">
      <c r="F165" s="13"/>
      <c r="H165" s="13"/>
      <c r="AE165" s="24"/>
      <c r="AF165" s="24"/>
    </row>
    <row r="166" spans="6:32" x14ac:dyDescent="0.25">
      <c r="F166" s="13"/>
      <c r="H166" s="13"/>
      <c r="AE166" s="24"/>
      <c r="AF166" s="24"/>
    </row>
    <row r="167" spans="6:32" x14ac:dyDescent="0.25">
      <c r="F167" s="13"/>
      <c r="H167" s="13"/>
      <c r="AE167" s="24"/>
      <c r="AF167" s="24"/>
    </row>
    <row r="168" spans="6:32" x14ac:dyDescent="0.25">
      <c r="F168" s="13"/>
      <c r="H168" s="13"/>
      <c r="AE168" s="24"/>
      <c r="AF168" s="24"/>
    </row>
    <row r="169" spans="6:32" x14ac:dyDescent="0.25">
      <c r="F169" s="13"/>
      <c r="H169" s="13"/>
      <c r="AE169" s="24"/>
      <c r="AF169" s="24"/>
    </row>
    <row r="170" spans="6:32" x14ac:dyDescent="0.25">
      <c r="F170" s="13"/>
      <c r="H170" s="13"/>
      <c r="AE170" s="24"/>
      <c r="AF170" s="24"/>
    </row>
    <row r="171" spans="6:32" x14ac:dyDescent="0.25">
      <c r="F171" s="13"/>
      <c r="H171" s="13"/>
      <c r="AE171" s="24"/>
      <c r="AF171" s="24"/>
    </row>
    <row r="172" spans="6:32" x14ac:dyDescent="0.25">
      <c r="F172" s="13"/>
      <c r="H172" s="13"/>
      <c r="AE172" s="24"/>
      <c r="AF172" s="24"/>
    </row>
    <row r="173" spans="6:32" x14ac:dyDescent="0.25">
      <c r="F173" s="13"/>
      <c r="H173" s="13"/>
      <c r="AE173" s="24"/>
      <c r="AF173" s="24"/>
    </row>
    <row r="174" spans="6:32" x14ac:dyDescent="0.25">
      <c r="F174" s="13"/>
      <c r="H174" s="13"/>
      <c r="AE174" s="24"/>
      <c r="AF174" s="24"/>
    </row>
    <row r="175" spans="6:32" x14ac:dyDescent="0.25">
      <c r="F175" s="13"/>
      <c r="H175" s="13"/>
      <c r="AE175" s="24"/>
      <c r="AF175" s="24"/>
    </row>
    <row r="176" spans="6:32" x14ac:dyDescent="0.25">
      <c r="F176" s="13"/>
      <c r="H176" s="13"/>
      <c r="AE176" s="24"/>
      <c r="AF176" s="24"/>
    </row>
    <row r="177" spans="6:32" x14ac:dyDescent="0.25">
      <c r="F177" s="13"/>
      <c r="H177" s="13"/>
      <c r="AE177" s="24"/>
      <c r="AF177" s="24"/>
    </row>
    <row r="178" spans="6:32" x14ac:dyDescent="0.25">
      <c r="F178" s="13"/>
      <c r="H178" s="13"/>
      <c r="AE178" s="24"/>
      <c r="AF178" s="24"/>
    </row>
    <row r="179" spans="6:32" x14ac:dyDescent="0.25">
      <c r="F179" s="13"/>
      <c r="H179" s="13"/>
      <c r="AE179" s="24"/>
      <c r="AF179" s="24"/>
    </row>
    <row r="180" spans="6:32" x14ac:dyDescent="0.25">
      <c r="F180" s="13"/>
      <c r="H180" s="13"/>
      <c r="AE180" s="24"/>
      <c r="AF180" s="24"/>
    </row>
    <row r="181" spans="6:32" x14ac:dyDescent="0.25">
      <c r="AE181" s="24"/>
      <c r="AF181" s="24"/>
    </row>
    <row r="182" spans="6:32" x14ac:dyDescent="0.25">
      <c r="AE182" s="24"/>
      <c r="AF182" s="24"/>
    </row>
    <row r="183" spans="6:32" x14ac:dyDescent="0.25">
      <c r="AE183" s="24"/>
      <c r="AF183" s="24"/>
    </row>
    <row r="184" spans="6:32" x14ac:dyDescent="0.25">
      <c r="AE184" s="24"/>
      <c r="AF184" s="24"/>
    </row>
    <row r="185" spans="6:32" x14ac:dyDescent="0.25">
      <c r="AE185" s="24"/>
      <c r="AF185" s="24"/>
    </row>
    <row r="186" spans="6:32" x14ac:dyDescent="0.25">
      <c r="AE186" s="24"/>
      <c r="AF186" s="24"/>
    </row>
    <row r="187" spans="6:32" x14ac:dyDescent="0.25">
      <c r="AE187" s="24"/>
      <c r="AF187" s="24"/>
    </row>
    <row r="188" spans="6:32" x14ac:dyDescent="0.25">
      <c r="AE188" s="24"/>
      <c r="AF188" s="24"/>
    </row>
    <row r="189" spans="6:32" x14ac:dyDescent="0.25">
      <c r="AE189" s="24"/>
      <c r="AF189" s="24"/>
    </row>
    <row r="190" spans="6:32" x14ac:dyDescent="0.25">
      <c r="AE190" s="24"/>
      <c r="AF190" s="24"/>
    </row>
    <row r="191" spans="6:32" x14ac:dyDescent="0.25">
      <c r="AE191" s="24"/>
      <c r="AF191" s="24"/>
    </row>
    <row r="192" spans="6:32" x14ac:dyDescent="0.25">
      <c r="AE192" s="24"/>
      <c r="AF192" s="24"/>
    </row>
    <row r="193" spans="31:32" x14ac:dyDescent="0.25">
      <c r="AE193" s="24"/>
      <c r="AF193" s="24"/>
    </row>
    <row r="194" spans="31:32" x14ac:dyDescent="0.25">
      <c r="AE194" s="24"/>
      <c r="AF194" s="24"/>
    </row>
    <row r="195" spans="31:32" x14ac:dyDescent="0.25">
      <c r="AE195" s="24"/>
      <c r="AF195" s="24"/>
    </row>
    <row r="196" spans="31:32" x14ac:dyDescent="0.25">
      <c r="AE196" s="24"/>
      <c r="AF196" s="24"/>
    </row>
    <row r="197" spans="31:32" x14ac:dyDescent="0.25">
      <c r="AE197" s="24"/>
      <c r="AF197" s="24"/>
    </row>
    <row r="198" spans="31:32" x14ac:dyDescent="0.25">
      <c r="AE198" s="24"/>
      <c r="AF198" s="24"/>
    </row>
    <row r="199" spans="31:32" x14ac:dyDescent="0.25">
      <c r="AE199" s="24"/>
      <c r="AF199" s="24"/>
    </row>
    <row r="200" spans="31:32" x14ac:dyDescent="0.25">
      <c r="AE200" s="24"/>
      <c r="AF200" s="24"/>
    </row>
    <row r="201" spans="31:32" x14ac:dyDescent="0.25">
      <c r="AE201" s="24"/>
      <c r="AF201" s="24"/>
    </row>
    <row r="202" spans="31:32" x14ac:dyDescent="0.25">
      <c r="AE202" s="24"/>
      <c r="AF202" s="24"/>
    </row>
    <row r="203" spans="31:32" x14ac:dyDescent="0.25">
      <c r="AE203" s="24"/>
      <c r="AF203" s="24"/>
    </row>
    <row r="204" spans="31:32" x14ac:dyDescent="0.25">
      <c r="AE204" s="24"/>
      <c r="AF204" s="24"/>
    </row>
    <row r="205" spans="31:32" x14ac:dyDescent="0.25">
      <c r="AE205" s="24"/>
      <c r="AF205" s="24"/>
    </row>
    <row r="206" spans="31:32" x14ac:dyDescent="0.25">
      <c r="AE206" s="24"/>
      <c r="AF206" s="24"/>
    </row>
    <row r="207" spans="31:32" x14ac:dyDescent="0.25">
      <c r="AE207" s="24"/>
      <c r="AF207" s="24"/>
    </row>
    <row r="208" spans="31:32" x14ac:dyDescent="0.25">
      <c r="AE208" s="24"/>
      <c r="AF208" s="24"/>
    </row>
    <row r="209" spans="31:32" x14ac:dyDescent="0.25">
      <c r="AE209" s="24"/>
      <c r="AF209" s="24"/>
    </row>
    <row r="210" spans="31:32" x14ac:dyDescent="0.25">
      <c r="AE210" s="24"/>
      <c r="AF210" s="24"/>
    </row>
    <row r="211" spans="31:32" x14ac:dyDescent="0.25">
      <c r="AE211" s="24"/>
      <c r="AF211" s="24"/>
    </row>
    <row r="212" spans="31:32" x14ac:dyDescent="0.25">
      <c r="AE212" s="24"/>
      <c r="AF212" s="24"/>
    </row>
    <row r="213" spans="31:32" x14ac:dyDescent="0.25">
      <c r="AE213" s="24"/>
      <c r="AF213" s="24"/>
    </row>
    <row r="214" spans="31:32" x14ac:dyDescent="0.25">
      <c r="AE214" s="24"/>
      <c r="AF214" s="24"/>
    </row>
    <row r="215" spans="31:32" x14ac:dyDescent="0.25">
      <c r="AE215" s="24"/>
      <c r="AF215" s="24"/>
    </row>
    <row r="216" spans="31:32" x14ac:dyDescent="0.25">
      <c r="AE216" s="24"/>
      <c r="AF216" s="24"/>
    </row>
    <row r="217" spans="31:32" x14ac:dyDescent="0.25">
      <c r="AE217" s="24"/>
      <c r="AF217" s="24"/>
    </row>
    <row r="218" spans="31:32" x14ac:dyDescent="0.25">
      <c r="AE218" s="24"/>
      <c r="AF218" s="24"/>
    </row>
    <row r="219" spans="31:32" x14ac:dyDescent="0.25">
      <c r="AE219" s="24"/>
      <c r="AF219" s="24"/>
    </row>
    <row r="220" spans="31:32" x14ac:dyDescent="0.25">
      <c r="AE220" s="24"/>
      <c r="AF220" s="24"/>
    </row>
    <row r="221" spans="31:32" x14ac:dyDescent="0.25">
      <c r="AE221" s="24"/>
      <c r="AF221" s="24"/>
    </row>
    <row r="222" spans="31:32" x14ac:dyDescent="0.25">
      <c r="AE222" s="24"/>
      <c r="AF222" s="24"/>
    </row>
    <row r="223" spans="31:32" x14ac:dyDescent="0.25">
      <c r="AE223" s="24"/>
      <c r="AF223" s="24"/>
    </row>
    <row r="224" spans="31:32" x14ac:dyDescent="0.25">
      <c r="AE224" s="24"/>
      <c r="AF224" s="24"/>
    </row>
    <row r="225" spans="31:32" x14ac:dyDescent="0.25">
      <c r="AE225" s="24"/>
      <c r="AF225" s="24"/>
    </row>
    <row r="226" spans="31:32" x14ac:dyDescent="0.25">
      <c r="AE226" s="24"/>
      <c r="AF226" s="24"/>
    </row>
    <row r="227" spans="31:32" x14ac:dyDescent="0.25">
      <c r="AE227" s="24"/>
      <c r="AF227" s="24"/>
    </row>
    <row r="228" spans="31:32" x14ac:dyDescent="0.25">
      <c r="AE228" s="24"/>
      <c r="AF228" s="24"/>
    </row>
    <row r="229" spans="31:32" x14ac:dyDescent="0.25">
      <c r="AE229" s="24"/>
      <c r="AF229" s="24"/>
    </row>
    <row r="230" spans="31:32" x14ac:dyDescent="0.25">
      <c r="AE230" s="24"/>
      <c r="AF230" s="24"/>
    </row>
    <row r="231" spans="31:32" x14ac:dyDescent="0.25">
      <c r="AE231" s="24"/>
      <c r="AF231" s="24"/>
    </row>
    <row r="232" spans="31:32" x14ac:dyDescent="0.25">
      <c r="AE232" s="24"/>
      <c r="AF232" s="24"/>
    </row>
    <row r="233" spans="31:32" x14ac:dyDescent="0.25">
      <c r="AE233" s="24"/>
      <c r="AF233" s="24"/>
    </row>
    <row r="234" spans="31:32" x14ac:dyDescent="0.25">
      <c r="AE234" s="24"/>
      <c r="AF234" s="24"/>
    </row>
    <row r="235" spans="31:32" x14ac:dyDescent="0.25">
      <c r="AE235" s="24"/>
      <c r="AF235" s="24"/>
    </row>
    <row r="236" spans="31:32" x14ac:dyDescent="0.25">
      <c r="AE236" s="24"/>
      <c r="AF236" s="24"/>
    </row>
    <row r="237" spans="31:32" x14ac:dyDescent="0.25">
      <c r="AE237" s="24"/>
      <c r="AF237" s="24"/>
    </row>
    <row r="238" spans="31:32" x14ac:dyDescent="0.25">
      <c r="AE238" s="24"/>
      <c r="AF238" s="24"/>
    </row>
    <row r="239" spans="31:32" x14ac:dyDescent="0.25">
      <c r="AE239" s="24"/>
      <c r="AF239" s="24"/>
    </row>
    <row r="240" spans="31:32" x14ac:dyDescent="0.25">
      <c r="AE240" s="24"/>
      <c r="AF240" s="24"/>
    </row>
    <row r="241" spans="31:32" x14ac:dyDescent="0.25">
      <c r="AE241" s="24"/>
      <c r="AF241" s="24"/>
    </row>
    <row r="242" spans="31:32" x14ac:dyDescent="0.25">
      <c r="AE242" s="24"/>
      <c r="AF242" s="24"/>
    </row>
    <row r="243" spans="31:32" x14ac:dyDescent="0.25">
      <c r="AE243" s="24"/>
      <c r="AF243" s="24"/>
    </row>
    <row r="244" spans="31:32" x14ac:dyDescent="0.25">
      <c r="AE244" s="24"/>
      <c r="AF244" s="24"/>
    </row>
    <row r="245" spans="31:32" x14ac:dyDescent="0.25">
      <c r="AE245" s="24"/>
      <c r="AF245" s="24"/>
    </row>
    <row r="246" spans="31:32" x14ac:dyDescent="0.25">
      <c r="AE246" s="24"/>
      <c r="AF246" s="24"/>
    </row>
    <row r="247" spans="31:32" x14ac:dyDescent="0.25">
      <c r="AE247" s="24"/>
      <c r="AF247" s="24"/>
    </row>
    <row r="248" spans="31:32" x14ac:dyDescent="0.25">
      <c r="AE248" s="24"/>
      <c r="AF248" s="24"/>
    </row>
    <row r="249" spans="31:32" x14ac:dyDescent="0.25">
      <c r="AE249" s="24"/>
      <c r="AF249" s="24"/>
    </row>
    <row r="250" spans="31:32" x14ac:dyDescent="0.25">
      <c r="AE250" s="24"/>
      <c r="AF250" s="24"/>
    </row>
    <row r="251" spans="31:32" x14ac:dyDescent="0.25">
      <c r="AE251" s="24"/>
      <c r="AF251" s="24"/>
    </row>
    <row r="252" spans="31:32" x14ac:dyDescent="0.25">
      <c r="AE252" s="24"/>
      <c r="AF252" s="24"/>
    </row>
    <row r="253" spans="31:32" x14ac:dyDescent="0.25">
      <c r="AE253" s="24"/>
      <c r="AF253" s="24"/>
    </row>
    <row r="254" spans="31:32" x14ac:dyDescent="0.25">
      <c r="AE254" s="24"/>
      <c r="AF254" s="24"/>
    </row>
    <row r="255" spans="31:32" x14ac:dyDescent="0.25">
      <c r="AE255" s="24"/>
      <c r="AF255" s="24"/>
    </row>
    <row r="256" spans="31:32" x14ac:dyDescent="0.25">
      <c r="AE256" s="24"/>
      <c r="AF256" s="24"/>
    </row>
    <row r="257" spans="31:32" x14ac:dyDescent="0.25">
      <c r="AE257" s="24"/>
      <c r="AF257" s="24"/>
    </row>
    <row r="258" spans="31:32" x14ac:dyDescent="0.25">
      <c r="AE258" s="24"/>
      <c r="AF258" s="24"/>
    </row>
    <row r="259" spans="31:32" x14ac:dyDescent="0.25">
      <c r="AE259" s="24"/>
      <c r="AF259" s="24"/>
    </row>
    <row r="260" spans="31:32" x14ac:dyDescent="0.25">
      <c r="AE260" s="24"/>
      <c r="AF260" s="24"/>
    </row>
    <row r="261" spans="31:32" x14ac:dyDescent="0.25">
      <c r="AE261" s="24"/>
      <c r="AF261" s="24"/>
    </row>
    <row r="262" spans="31:32" x14ac:dyDescent="0.25">
      <c r="AE262" s="24"/>
      <c r="AF262" s="24"/>
    </row>
    <row r="263" spans="31:32" x14ac:dyDescent="0.25">
      <c r="AE263" s="24"/>
      <c r="AF263" s="24"/>
    </row>
    <row r="264" spans="31:32" x14ac:dyDescent="0.25">
      <c r="AE264" s="24"/>
      <c r="AF264" s="24"/>
    </row>
    <row r="265" spans="31:32" x14ac:dyDescent="0.25">
      <c r="AE265" s="24"/>
      <c r="AF265" s="24"/>
    </row>
    <row r="266" spans="31:32" x14ac:dyDescent="0.25">
      <c r="AE266" s="24"/>
      <c r="AF266" s="24"/>
    </row>
    <row r="267" spans="31:32" x14ac:dyDescent="0.25">
      <c r="AE267" s="24"/>
      <c r="AF267" s="24"/>
    </row>
    <row r="268" spans="31:32" x14ac:dyDescent="0.25">
      <c r="AE268" s="24"/>
      <c r="AF268" s="24"/>
    </row>
    <row r="269" spans="31:32" x14ac:dyDescent="0.25">
      <c r="AE269" s="24"/>
      <c r="AF269" s="24"/>
    </row>
    <row r="270" spans="31:32" x14ac:dyDescent="0.25">
      <c r="AE270" s="24"/>
      <c r="AF270" s="24"/>
    </row>
    <row r="271" spans="31:32" x14ac:dyDescent="0.25">
      <c r="AE271" s="24"/>
      <c r="AF271" s="24"/>
    </row>
    <row r="272" spans="31:32" x14ac:dyDescent="0.25">
      <c r="AE272" s="24"/>
      <c r="AF272" s="24"/>
    </row>
    <row r="273" spans="31:32" x14ac:dyDescent="0.25">
      <c r="AE273" s="24"/>
      <c r="AF273" s="24"/>
    </row>
    <row r="274" spans="31:32" x14ac:dyDescent="0.25">
      <c r="AE274" s="24"/>
      <c r="AF274" s="24"/>
    </row>
    <row r="275" spans="31:32" x14ac:dyDescent="0.25">
      <c r="AE275" s="24"/>
      <c r="AF275" s="24"/>
    </row>
    <row r="276" spans="31:32" x14ac:dyDescent="0.25">
      <c r="AE276" s="24"/>
      <c r="AF276" s="24"/>
    </row>
    <row r="277" spans="31:32" x14ac:dyDescent="0.25">
      <c r="AE277" s="24"/>
      <c r="AF277" s="24"/>
    </row>
    <row r="278" spans="31:32" x14ac:dyDescent="0.25">
      <c r="AE278" s="24"/>
      <c r="AF278" s="24"/>
    </row>
    <row r="279" spans="31:32" x14ac:dyDescent="0.25">
      <c r="AE279" s="24"/>
      <c r="AF279" s="24"/>
    </row>
    <row r="280" spans="31:32" x14ac:dyDescent="0.25">
      <c r="AE280" s="24"/>
      <c r="AF280" s="24"/>
    </row>
    <row r="281" spans="31:32" x14ac:dyDescent="0.25">
      <c r="AE281" s="24"/>
      <c r="AF281" s="24"/>
    </row>
    <row r="282" spans="31:32" x14ac:dyDescent="0.25">
      <c r="AE282" s="24"/>
      <c r="AF282" s="24"/>
    </row>
    <row r="283" spans="31:32" x14ac:dyDescent="0.25">
      <c r="AE283" s="24"/>
      <c r="AF283" s="24"/>
    </row>
    <row r="284" spans="31:32" x14ac:dyDescent="0.25">
      <c r="AE284" s="24"/>
      <c r="AF284" s="24"/>
    </row>
    <row r="285" spans="31:32" x14ac:dyDescent="0.25">
      <c r="AE285" s="24"/>
      <c r="AF285" s="24"/>
    </row>
    <row r="286" spans="31:32" x14ac:dyDescent="0.25">
      <c r="AE286" s="24"/>
      <c r="AF286" s="24"/>
    </row>
    <row r="287" spans="31:32" x14ac:dyDescent="0.25">
      <c r="AE287" s="24"/>
      <c r="AF287" s="24"/>
    </row>
    <row r="288" spans="31:32" x14ac:dyDescent="0.25">
      <c r="AE288" s="24"/>
      <c r="AF288" s="24"/>
    </row>
    <row r="289" spans="31:32" x14ac:dyDescent="0.25">
      <c r="AE289" s="24"/>
      <c r="AF289" s="24"/>
    </row>
    <row r="290" spans="31:32" x14ac:dyDescent="0.25">
      <c r="AE290" s="24"/>
      <c r="AF290" s="24"/>
    </row>
    <row r="291" spans="31:32" x14ac:dyDescent="0.25">
      <c r="AE291" s="24"/>
      <c r="AF291" s="24"/>
    </row>
    <row r="292" spans="31:32" x14ac:dyDescent="0.25">
      <c r="AE292" s="24"/>
      <c r="AF292" s="24"/>
    </row>
    <row r="293" spans="31:32" x14ac:dyDescent="0.25">
      <c r="AE293" s="24"/>
      <c r="AF293" s="24"/>
    </row>
    <row r="294" spans="31:32" x14ac:dyDescent="0.25">
      <c r="AE294" s="24"/>
      <c r="AF294" s="24"/>
    </row>
    <row r="295" spans="31:32" x14ac:dyDescent="0.25">
      <c r="AE295" s="24"/>
      <c r="AF295" s="24"/>
    </row>
    <row r="296" spans="31:32" x14ac:dyDescent="0.25">
      <c r="AE296" s="24"/>
      <c r="AF296" s="24"/>
    </row>
    <row r="297" spans="31:32" x14ac:dyDescent="0.25">
      <c r="AE297" s="24"/>
      <c r="AF297" s="24"/>
    </row>
    <row r="298" spans="31:32" x14ac:dyDescent="0.25">
      <c r="AE298" s="24"/>
      <c r="AF298" s="24"/>
    </row>
    <row r="299" spans="31:32" x14ac:dyDescent="0.25">
      <c r="AE299" s="24"/>
      <c r="AF299" s="24"/>
    </row>
    <row r="300" spans="31:32" x14ac:dyDescent="0.25">
      <c r="AE300" s="24"/>
      <c r="AF300" s="24"/>
    </row>
    <row r="301" spans="31:32" x14ac:dyDescent="0.25">
      <c r="AE301" s="24"/>
      <c r="AF301" s="24"/>
    </row>
    <row r="302" spans="31:32" x14ac:dyDescent="0.25">
      <c r="AE302" s="24"/>
      <c r="AF302" s="24"/>
    </row>
    <row r="303" spans="31:32" x14ac:dyDescent="0.25">
      <c r="AE303" s="24"/>
      <c r="AF303" s="24"/>
    </row>
    <row r="304" spans="31:32" x14ac:dyDescent="0.25">
      <c r="AE304" s="24"/>
      <c r="AF304" s="24"/>
    </row>
    <row r="305" spans="31:32" x14ac:dyDescent="0.25">
      <c r="AE305" s="24"/>
      <c r="AF305" s="24"/>
    </row>
    <row r="306" spans="31:32" x14ac:dyDescent="0.25">
      <c r="AE306" s="24"/>
      <c r="AF306" s="24"/>
    </row>
    <row r="307" spans="31:32" x14ac:dyDescent="0.25">
      <c r="AE307" s="24"/>
      <c r="AF307" s="24"/>
    </row>
    <row r="308" spans="31:32" x14ac:dyDescent="0.25">
      <c r="AE308" s="24"/>
      <c r="AF308" s="24"/>
    </row>
    <row r="309" spans="31:32" x14ac:dyDescent="0.25">
      <c r="AE309" s="24"/>
      <c r="AF309" s="24"/>
    </row>
    <row r="310" spans="31:32" x14ac:dyDescent="0.25">
      <c r="AE310" s="24"/>
      <c r="AF310" s="24"/>
    </row>
    <row r="311" spans="31:32" x14ac:dyDescent="0.25">
      <c r="AE311" s="24"/>
      <c r="AF311" s="24"/>
    </row>
    <row r="312" spans="31:32" x14ac:dyDescent="0.25">
      <c r="AE312" s="24"/>
      <c r="AF312" s="24"/>
    </row>
    <row r="313" spans="31:32" x14ac:dyDescent="0.25">
      <c r="AE313" s="24"/>
      <c r="AF313" s="24"/>
    </row>
    <row r="314" spans="31:32" x14ac:dyDescent="0.25">
      <c r="AE314" s="24"/>
      <c r="AF314" s="24"/>
    </row>
    <row r="315" spans="31:32" x14ac:dyDescent="0.25">
      <c r="AE315" s="24"/>
      <c r="AF315" s="24"/>
    </row>
    <row r="316" spans="31:32" x14ac:dyDescent="0.25">
      <c r="AE316" s="24"/>
      <c r="AF316" s="24"/>
    </row>
    <row r="317" spans="31:32" x14ac:dyDescent="0.25">
      <c r="AE317" s="24"/>
      <c r="AF317" s="24"/>
    </row>
    <row r="318" spans="31:32" x14ac:dyDescent="0.25">
      <c r="AE318" s="24"/>
      <c r="AF318" s="24"/>
    </row>
    <row r="319" spans="31:32" x14ac:dyDescent="0.25">
      <c r="AE319" s="24"/>
      <c r="AF319" s="24"/>
    </row>
    <row r="320" spans="31:32" x14ac:dyDescent="0.25">
      <c r="AE320" s="24"/>
      <c r="AF320" s="24"/>
    </row>
    <row r="321" spans="31:32" x14ac:dyDescent="0.25">
      <c r="AE321" s="24"/>
      <c r="AF321" s="24"/>
    </row>
    <row r="322" spans="31:32" x14ac:dyDescent="0.25">
      <c r="AE322" s="24"/>
      <c r="AF322" s="24"/>
    </row>
    <row r="323" spans="31:32" x14ac:dyDescent="0.25">
      <c r="AE323" s="24"/>
      <c r="AF323" s="24"/>
    </row>
    <row r="324" spans="31:32" x14ac:dyDescent="0.25">
      <c r="AE324" s="24"/>
      <c r="AF324" s="24"/>
    </row>
    <row r="325" spans="31:32" x14ac:dyDescent="0.25">
      <c r="AE325" s="24"/>
      <c r="AF325" s="24"/>
    </row>
    <row r="326" spans="31:32" x14ac:dyDescent="0.25">
      <c r="AE326" s="24"/>
      <c r="AF326" s="24"/>
    </row>
    <row r="327" spans="31:32" x14ac:dyDescent="0.25">
      <c r="AE327" s="24"/>
      <c r="AF327" s="24"/>
    </row>
    <row r="328" spans="31:32" x14ac:dyDescent="0.25">
      <c r="AE328" s="24"/>
      <c r="AF328" s="24"/>
    </row>
    <row r="329" spans="31:32" x14ac:dyDescent="0.25">
      <c r="AE329" s="24"/>
      <c r="AF329" s="24"/>
    </row>
    <row r="330" spans="31:32" x14ac:dyDescent="0.25">
      <c r="AE330" s="24"/>
      <c r="AF330" s="24"/>
    </row>
    <row r="331" spans="31:32" x14ac:dyDescent="0.25">
      <c r="AE331" s="24"/>
      <c r="AF331" s="24"/>
    </row>
    <row r="332" spans="31:32" x14ac:dyDescent="0.25">
      <c r="AE332" s="24"/>
      <c r="AF332" s="24"/>
    </row>
    <row r="333" spans="31:32" x14ac:dyDescent="0.25">
      <c r="AE333" s="24"/>
      <c r="AF333" s="24"/>
    </row>
    <row r="334" spans="31:32" x14ac:dyDescent="0.25">
      <c r="AE334" s="24"/>
      <c r="AF334" s="24"/>
    </row>
    <row r="335" spans="31:32" x14ac:dyDescent="0.25">
      <c r="AE335" s="24"/>
      <c r="AF335" s="24"/>
    </row>
    <row r="336" spans="31:32" x14ac:dyDescent="0.25">
      <c r="AE336" s="24"/>
      <c r="AF336" s="24"/>
    </row>
    <row r="337" spans="31:32" x14ac:dyDescent="0.25">
      <c r="AE337" s="24"/>
      <c r="AF337" s="24"/>
    </row>
    <row r="338" spans="31:32" x14ac:dyDescent="0.25">
      <c r="AE338" s="24"/>
      <c r="AF338" s="24"/>
    </row>
    <row r="339" spans="31:32" x14ac:dyDescent="0.25">
      <c r="AE339" s="24"/>
      <c r="AF339" s="24"/>
    </row>
    <row r="340" spans="31:32" x14ac:dyDescent="0.25">
      <c r="AE340" s="24"/>
      <c r="AF340" s="24"/>
    </row>
    <row r="341" spans="31:32" x14ac:dyDescent="0.25">
      <c r="AE341" s="24"/>
      <c r="AF341" s="24"/>
    </row>
    <row r="342" spans="31:32" x14ac:dyDescent="0.25">
      <c r="AE342" s="24"/>
      <c r="AF342" s="24"/>
    </row>
    <row r="343" spans="31:32" x14ac:dyDescent="0.25">
      <c r="AE343" s="24"/>
      <c r="AF343" s="24"/>
    </row>
    <row r="344" spans="31:32" x14ac:dyDescent="0.25">
      <c r="AE344" s="24"/>
      <c r="AF344" s="24"/>
    </row>
    <row r="345" spans="31:32" x14ac:dyDescent="0.25">
      <c r="AE345" s="24"/>
      <c r="AF345" s="24"/>
    </row>
    <row r="346" spans="31:32" x14ac:dyDescent="0.25">
      <c r="AE346" s="24"/>
      <c r="AF346" s="24"/>
    </row>
    <row r="347" spans="31:32" x14ac:dyDescent="0.25">
      <c r="AE347" s="24"/>
      <c r="AF347" s="24"/>
    </row>
    <row r="348" spans="31:32" x14ac:dyDescent="0.25">
      <c r="AE348" s="24"/>
      <c r="AF348" s="24"/>
    </row>
    <row r="349" spans="31:32" x14ac:dyDescent="0.25">
      <c r="AE349" s="24"/>
      <c r="AF349" s="24"/>
    </row>
    <row r="350" spans="31:32" x14ac:dyDescent="0.25">
      <c r="AE350" s="24"/>
      <c r="AF350" s="24"/>
    </row>
    <row r="351" spans="31:32" x14ac:dyDescent="0.25">
      <c r="AE351" s="24"/>
      <c r="AF351" s="24"/>
    </row>
    <row r="352" spans="31:32" x14ac:dyDescent="0.25">
      <c r="AE352" s="24"/>
      <c r="AF352" s="24"/>
    </row>
    <row r="353" spans="31:32" x14ac:dyDescent="0.25">
      <c r="AE353" s="24"/>
      <c r="AF353" s="24"/>
    </row>
    <row r="354" spans="31:32" x14ac:dyDescent="0.25">
      <c r="AE354" s="24"/>
      <c r="AF354" s="24"/>
    </row>
    <row r="355" spans="31:32" x14ac:dyDescent="0.25">
      <c r="AE355" s="24"/>
      <c r="AF355" s="24"/>
    </row>
    <row r="356" spans="31:32" x14ac:dyDescent="0.25">
      <c r="AE356" s="24"/>
      <c r="AF356" s="24"/>
    </row>
    <row r="357" spans="31:32" x14ac:dyDescent="0.25">
      <c r="AE357" s="24"/>
      <c r="AF357" s="24"/>
    </row>
    <row r="358" spans="31:32" x14ac:dyDescent="0.25">
      <c r="AE358" s="24"/>
      <c r="AF358" s="24"/>
    </row>
    <row r="359" spans="31:32" x14ac:dyDescent="0.25">
      <c r="AE359" s="24"/>
      <c r="AF359" s="24"/>
    </row>
    <row r="360" spans="31:32" x14ac:dyDescent="0.25">
      <c r="AE360" s="24"/>
      <c r="AF360" s="24"/>
    </row>
    <row r="361" spans="31:32" x14ac:dyDescent="0.25">
      <c r="AE361" s="24"/>
      <c r="AF361" s="24"/>
    </row>
    <row r="362" spans="31:32" x14ac:dyDescent="0.25">
      <c r="AE362" s="24"/>
      <c r="AF362" s="24"/>
    </row>
    <row r="363" spans="31:32" x14ac:dyDescent="0.25">
      <c r="AE363" s="24"/>
      <c r="AF363" s="24"/>
    </row>
    <row r="364" spans="31:32" x14ac:dyDescent="0.25">
      <c r="AE364" s="24"/>
      <c r="AF364" s="24"/>
    </row>
    <row r="365" spans="31:32" x14ac:dyDescent="0.25">
      <c r="AE365" s="24"/>
      <c r="AF365" s="24"/>
    </row>
    <row r="366" spans="31:32" x14ac:dyDescent="0.25">
      <c r="AE366" s="24"/>
      <c r="AF366" s="24"/>
    </row>
    <row r="367" spans="31:32" x14ac:dyDescent="0.25">
      <c r="AE367" s="24"/>
      <c r="AF367" s="24"/>
    </row>
    <row r="368" spans="31:32" x14ac:dyDescent="0.25">
      <c r="AE368" s="24"/>
      <c r="AF368" s="24"/>
    </row>
    <row r="369" spans="31:32" x14ac:dyDescent="0.25">
      <c r="AE369" s="24"/>
      <c r="AF369" s="24"/>
    </row>
    <row r="370" spans="31:32" x14ac:dyDescent="0.25">
      <c r="AE370" s="24"/>
      <c r="AF370" s="24"/>
    </row>
    <row r="371" spans="31:32" x14ac:dyDescent="0.25">
      <c r="AE371" s="24"/>
      <c r="AF371" s="24"/>
    </row>
    <row r="372" spans="31:32" x14ac:dyDescent="0.25">
      <c r="AE372" s="24"/>
      <c r="AF372" s="24"/>
    </row>
    <row r="373" spans="31:32" x14ac:dyDescent="0.25">
      <c r="AE373" s="24"/>
      <c r="AF373" s="24"/>
    </row>
    <row r="374" spans="31:32" x14ac:dyDescent="0.25">
      <c r="AE374" s="24"/>
      <c r="AF374" s="24"/>
    </row>
    <row r="375" spans="31:32" x14ac:dyDescent="0.25">
      <c r="AE375" s="24"/>
      <c r="AF375" s="24"/>
    </row>
    <row r="376" spans="31:32" x14ac:dyDescent="0.25">
      <c r="AE376" s="24"/>
      <c r="AF376" s="24"/>
    </row>
    <row r="377" spans="31:32" x14ac:dyDescent="0.25">
      <c r="AE377" s="24"/>
      <c r="AF377" s="24"/>
    </row>
    <row r="378" spans="31:32" x14ac:dyDescent="0.25">
      <c r="AE378" s="24"/>
      <c r="AF378" s="24"/>
    </row>
    <row r="379" spans="31:32" x14ac:dyDescent="0.25">
      <c r="AE379" s="24"/>
      <c r="AF379" s="24"/>
    </row>
    <row r="380" spans="31:32" x14ac:dyDescent="0.25">
      <c r="AE380" s="24"/>
      <c r="AF380" s="24"/>
    </row>
    <row r="381" spans="31:32" x14ac:dyDescent="0.25">
      <c r="AE381" s="24"/>
      <c r="AF381" s="24"/>
    </row>
    <row r="382" spans="31:32" x14ac:dyDescent="0.25">
      <c r="AE382" s="24"/>
      <c r="AF382" s="24"/>
    </row>
    <row r="383" spans="31:32" x14ac:dyDescent="0.25">
      <c r="AE383" s="24"/>
      <c r="AF383" s="24"/>
    </row>
    <row r="384" spans="31:32" x14ac:dyDescent="0.25">
      <c r="AE384" s="24"/>
      <c r="AF384" s="24"/>
    </row>
    <row r="385" spans="31:32" x14ac:dyDescent="0.25">
      <c r="AE385" s="24"/>
      <c r="AF385" s="24"/>
    </row>
    <row r="386" spans="31:32" x14ac:dyDescent="0.25">
      <c r="AE386" s="24"/>
      <c r="AF386" s="24"/>
    </row>
    <row r="387" spans="31:32" x14ac:dyDescent="0.25">
      <c r="AE387" s="24"/>
      <c r="AF387" s="24"/>
    </row>
    <row r="388" spans="31:32" x14ac:dyDescent="0.25">
      <c r="AE388" s="24"/>
      <c r="AF388" s="24"/>
    </row>
    <row r="389" spans="31:32" x14ac:dyDescent="0.25">
      <c r="AE389" s="24"/>
      <c r="AF389" s="24"/>
    </row>
    <row r="390" spans="31:32" x14ac:dyDescent="0.25">
      <c r="AE390" s="24"/>
      <c r="AF390" s="24"/>
    </row>
    <row r="391" spans="31:32" x14ac:dyDescent="0.25">
      <c r="AE391" s="24"/>
      <c r="AF391" s="24"/>
    </row>
    <row r="392" spans="31:32" x14ac:dyDescent="0.25">
      <c r="AE392" s="24"/>
      <c r="AF392" s="24"/>
    </row>
    <row r="393" spans="31:32" x14ac:dyDescent="0.25">
      <c r="AE393" s="24"/>
      <c r="AF393" s="24"/>
    </row>
    <row r="394" spans="31:32" x14ac:dyDescent="0.25">
      <c r="AE394" s="24"/>
      <c r="AF394" s="24"/>
    </row>
    <row r="395" spans="31:32" x14ac:dyDescent="0.25">
      <c r="AE395" s="24"/>
      <c r="AF395" s="24"/>
    </row>
    <row r="396" spans="31:32" x14ac:dyDescent="0.25">
      <c r="AE396" s="24"/>
      <c r="AF396" s="24"/>
    </row>
    <row r="397" spans="31:32" x14ac:dyDescent="0.25">
      <c r="AE397" s="24"/>
      <c r="AF397" s="24"/>
    </row>
    <row r="398" spans="31:32" x14ac:dyDescent="0.25">
      <c r="AE398" s="24"/>
      <c r="AF398" s="24"/>
    </row>
    <row r="399" spans="31:32" x14ac:dyDescent="0.25">
      <c r="AE399" s="24"/>
      <c r="AF399" s="24"/>
    </row>
    <row r="400" spans="31:32" x14ac:dyDescent="0.25">
      <c r="AE400" s="24"/>
      <c r="AF400" s="24"/>
    </row>
    <row r="401" spans="31:32" x14ac:dyDescent="0.25">
      <c r="AE401" s="24"/>
      <c r="AF401" s="24"/>
    </row>
    <row r="402" spans="31:32" x14ac:dyDescent="0.25">
      <c r="AE402" s="24"/>
      <c r="AF402" s="24"/>
    </row>
    <row r="403" spans="31:32" x14ac:dyDescent="0.25">
      <c r="AE403" s="24"/>
      <c r="AF403" s="24"/>
    </row>
    <row r="404" spans="31:32" x14ac:dyDescent="0.25">
      <c r="AE404" s="24"/>
      <c r="AF404" s="24"/>
    </row>
    <row r="405" spans="31:32" x14ac:dyDescent="0.25">
      <c r="AE405" s="24"/>
      <c r="AF405" s="24"/>
    </row>
    <row r="406" spans="31:32" x14ac:dyDescent="0.25">
      <c r="AE406" s="24"/>
      <c r="AF406" s="24"/>
    </row>
    <row r="407" spans="31:32" x14ac:dyDescent="0.25">
      <c r="AE407" s="24"/>
      <c r="AF407" s="24"/>
    </row>
    <row r="408" spans="31:32" x14ac:dyDescent="0.25">
      <c r="AE408" s="24"/>
      <c r="AF408" s="24"/>
    </row>
    <row r="409" spans="31:32" x14ac:dyDescent="0.25">
      <c r="AE409" s="24"/>
      <c r="AF409" s="24"/>
    </row>
    <row r="410" spans="31:32" x14ac:dyDescent="0.25">
      <c r="AE410" s="24"/>
      <c r="AF410" s="24"/>
    </row>
    <row r="411" spans="31:32" x14ac:dyDescent="0.25">
      <c r="AE411" s="24"/>
      <c r="AF411" s="24"/>
    </row>
    <row r="412" spans="31:32" x14ac:dyDescent="0.25">
      <c r="AE412" s="24"/>
      <c r="AF412" s="24"/>
    </row>
    <row r="413" spans="31:32" x14ac:dyDescent="0.25">
      <c r="AE413" s="24"/>
      <c r="AF413" s="24"/>
    </row>
    <row r="414" spans="31:32" x14ac:dyDescent="0.25">
      <c r="AE414" s="24"/>
      <c r="AF414" s="24"/>
    </row>
    <row r="415" spans="31:32" x14ac:dyDescent="0.25">
      <c r="AE415" s="24"/>
      <c r="AF415" s="24"/>
    </row>
    <row r="416" spans="31:32" x14ac:dyDescent="0.25">
      <c r="AE416" s="24"/>
      <c r="AF416" s="24"/>
    </row>
    <row r="417" spans="31:32" x14ac:dyDescent="0.25">
      <c r="AE417" s="24"/>
      <c r="AF417" s="24"/>
    </row>
    <row r="418" spans="31:32" x14ac:dyDescent="0.25">
      <c r="AE418" s="24"/>
      <c r="AF418" s="24"/>
    </row>
    <row r="419" spans="31:32" x14ac:dyDescent="0.25">
      <c r="AE419" s="24"/>
      <c r="AF419" s="24"/>
    </row>
    <row r="420" spans="31:32" x14ac:dyDescent="0.25">
      <c r="AE420" s="24"/>
      <c r="AF420" s="24"/>
    </row>
    <row r="421" spans="31:32" x14ac:dyDescent="0.25">
      <c r="AE421" s="24"/>
      <c r="AF421" s="24"/>
    </row>
    <row r="422" spans="31:32" x14ac:dyDescent="0.25">
      <c r="AE422" s="24"/>
      <c r="AF422" s="24"/>
    </row>
    <row r="423" spans="31:32" x14ac:dyDescent="0.25">
      <c r="AE423" s="24"/>
      <c r="AF423" s="24"/>
    </row>
    <row r="424" spans="31:32" x14ac:dyDescent="0.25">
      <c r="AE424" s="24"/>
      <c r="AF424" s="24"/>
    </row>
    <row r="425" spans="31:32" x14ac:dyDescent="0.25">
      <c r="AE425" s="24"/>
      <c r="AF425" s="24"/>
    </row>
    <row r="426" spans="31:32" x14ac:dyDescent="0.25">
      <c r="AE426" s="24"/>
      <c r="AF426" s="24"/>
    </row>
    <row r="427" spans="31:32" x14ac:dyDescent="0.25">
      <c r="AE427" s="24"/>
      <c r="AF427" s="24"/>
    </row>
    <row r="428" spans="31:32" x14ac:dyDescent="0.25">
      <c r="AE428" s="24"/>
      <c r="AF428" s="24"/>
    </row>
    <row r="429" spans="31:32" x14ac:dyDescent="0.25">
      <c r="AE429" s="24"/>
      <c r="AF429" s="24"/>
    </row>
    <row r="430" spans="31:32" x14ac:dyDescent="0.25">
      <c r="AE430" s="24"/>
      <c r="AF430" s="24"/>
    </row>
    <row r="431" spans="31:32" x14ac:dyDescent="0.25">
      <c r="AE431" s="24"/>
      <c r="AF431" s="24"/>
    </row>
    <row r="432" spans="31:32" x14ac:dyDescent="0.25">
      <c r="AE432" s="24"/>
      <c r="AF432" s="24"/>
    </row>
    <row r="433" spans="31:32" x14ac:dyDescent="0.25">
      <c r="AE433" s="24"/>
      <c r="AF433" s="24"/>
    </row>
    <row r="434" spans="31:32" x14ac:dyDescent="0.25">
      <c r="AE434" s="24"/>
      <c r="AF434" s="24"/>
    </row>
    <row r="435" spans="31:32" x14ac:dyDescent="0.25">
      <c r="AE435" s="24"/>
      <c r="AF435" s="24"/>
    </row>
    <row r="436" spans="31:32" x14ac:dyDescent="0.25">
      <c r="AE436" s="24"/>
      <c r="AF436" s="24"/>
    </row>
    <row r="437" spans="31:32" x14ac:dyDescent="0.25">
      <c r="AE437" s="24"/>
      <c r="AF437" s="24"/>
    </row>
    <row r="438" spans="31:32" x14ac:dyDescent="0.25">
      <c r="AE438" s="24"/>
      <c r="AF438" s="24"/>
    </row>
    <row r="439" spans="31:32" x14ac:dyDescent="0.25">
      <c r="AE439" s="24"/>
      <c r="AF439" s="24"/>
    </row>
    <row r="440" spans="31:32" x14ac:dyDescent="0.25">
      <c r="AE440" s="24"/>
      <c r="AF440" s="24"/>
    </row>
    <row r="441" spans="31:32" x14ac:dyDescent="0.25">
      <c r="AE441" s="24"/>
      <c r="AF441" s="24"/>
    </row>
    <row r="442" spans="31:32" x14ac:dyDescent="0.25">
      <c r="AE442" s="24"/>
      <c r="AF442" s="24"/>
    </row>
    <row r="443" spans="31:32" x14ac:dyDescent="0.25">
      <c r="AE443" s="24"/>
      <c r="AF443" s="24"/>
    </row>
    <row r="444" spans="31:32" x14ac:dyDescent="0.25">
      <c r="AE444" s="24"/>
      <c r="AF444" s="24"/>
    </row>
    <row r="445" spans="31:32" x14ac:dyDescent="0.25">
      <c r="AE445" s="24"/>
      <c r="AF445" s="24"/>
    </row>
    <row r="446" spans="31:32" x14ac:dyDescent="0.25">
      <c r="AE446" s="24"/>
      <c r="AF446" s="24"/>
    </row>
    <row r="447" spans="31:32" x14ac:dyDescent="0.25">
      <c r="AE447" s="24"/>
      <c r="AF447" s="24"/>
    </row>
    <row r="448" spans="31:32" x14ac:dyDescent="0.25">
      <c r="AE448" s="24"/>
      <c r="AF448" s="24"/>
    </row>
    <row r="449" spans="31:32" x14ac:dyDescent="0.25">
      <c r="AE449" s="24"/>
      <c r="AF449" s="24"/>
    </row>
    <row r="450" spans="31:32" x14ac:dyDescent="0.25">
      <c r="AE450" s="24"/>
      <c r="AF450" s="24"/>
    </row>
    <row r="451" spans="31:32" x14ac:dyDescent="0.25">
      <c r="AE451" s="24"/>
      <c r="AF451" s="24"/>
    </row>
    <row r="452" spans="31:32" x14ac:dyDescent="0.25">
      <c r="AE452" s="24"/>
      <c r="AF452" s="24"/>
    </row>
    <row r="453" spans="31:32" x14ac:dyDescent="0.25">
      <c r="AE453" s="24"/>
      <c r="AF453" s="24"/>
    </row>
    <row r="454" spans="31:32" x14ac:dyDescent="0.25">
      <c r="AE454" s="24"/>
      <c r="AF454" s="24"/>
    </row>
    <row r="455" spans="31:32" x14ac:dyDescent="0.25">
      <c r="AE455" s="24"/>
      <c r="AF455" s="24"/>
    </row>
    <row r="456" spans="31:32" x14ac:dyDescent="0.25">
      <c r="AE456" s="24"/>
      <c r="AF456" s="24"/>
    </row>
    <row r="457" spans="31:32" x14ac:dyDescent="0.25">
      <c r="AE457" s="24"/>
      <c r="AF457" s="24"/>
    </row>
    <row r="458" spans="31:32" x14ac:dyDescent="0.25">
      <c r="AE458" s="24"/>
      <c r="AF458" s="24"/>
    </row>
    <row r="459" spans="31:32" x14ac:dyDescent="0.25">
      <c r="AE459" s="24"/>
      <c r="AF459" s="24"/>
    </row>
    <row r="460" spans="31:32" x14ac:dyDescent="0.25">
      <c r="AE460" s="24"/>
      <c r="AF460" s="24"/>
    </row>
    <row r="461" spans="31:32" x14ac:dyDescent="0.25">
      <c r="AE461" s="24"/>
      <c r="AF461" s="24"/>
    </row>
    <row r="462" spans="31:32" x14ac:dyDescent="0.25">
      <c r="AE462" s="24"/>
      <c r="AF462" s="24"/>
    </row>
    <row r="463" spans="31:32" x14ac:dyDescent="0.25">
      <c r="AE463" s="24"/>
      <c r="AF463" s="24"/>
    </row>
    <row r="464" spans="31:32" x14ac:dyDescent="0.25">
      <c r="AE464" s="24"/>
      <c r="AF464" s="24"/>
    </row>
    <row r="465" spans="31:32" x14ac:dyDescent="0.25">
      <c r="AE465" s="24"/>
      <c r="AF465" s="24"/>
    </row>
    <row r="466" spans="31:32" x14ac:dyDescent="0.25">
      <c r="AE466" s="24"/>
      <c r="AF466" s="24"/>
    </row>
    <row r="467" spans="31:32" x14ac:dyDescent="0.25">
      <c r="AE467" s="24"/>
      <c r="AF467" s="24"/>
    </row>
    <row r="468" spans="31:32" x14ac:dyDescent="0.25">
      <c r="AE468" s="24"/>
      <c r="AF468" s="24"/>
    </row>
    <row r="469" spans="31:32" x14ac:dyDescent="0.25">
      <c r="AE469" s="24"/>
      <c r="AF469" s="24"/>
    </row>
    <row r="470" spans="31:32" x14ac:dyDescent="0.25">
      <c r="AE470" s="24"/>
      <c r="AF470" s="24"/>
    </row>
    <row r="471" spans="31:32" x14ac:dyDescent="0.25">
      <c r="AE471" s="24"/>
      <c r="AF471" s="24"/>
    </row>
    <row r="472" spans="31:32" x14ac:dyDescent="0.25">
      <c r="AE472" s="24"/>
      <c r="AF472" s="24"/>
    </row>
    <row r="473" spans="31:32" x14ac:dyDescent="0.25">
      <c r="AE473" s="24"/>
      <c r="AF473" s="24"/>
    </row>
    <row r="474" spans="31:32" x14ac:dyDescent="0.25">
      <c r="AE474" s="24"/>
      <c r="AF474" s="24"/>
    </row>
    <row r="475" spans="31:32" x14ac:dyDescent="0.25">
      <c r="AE475" s="24"/>
      <c r="AF475" s="24"/>
    </row>
    <row r="476" spans="31:32" x14ac:dyDescent="0.25">
      <c r="AE476" s="24"/>
      <c r="AF476" s="24"/>
    </row>
    <row r="477" spans="31:32" x14ac:dyDescent="0.25">
      <c r="AE477" s="24"/>
      <c r="AF477" s="24"/>
    </row>
    <row r="478" spans="31:32" x14ac:dyDescent="0.25">
      <c r="AE478" s="24"/>
      <c r="AF478" s="24"/>
    </row>
    <row r="479" spans="31:32" x14ac:dyDescent="0.25">
      <c r="AE479" s="24"/>
      <c r="AF479" s="24"/>
    </row>
    <row r="480" spans="31:32" x14ac:dyDescent="0.25">
      <c r="AE480" s="24"/>
      <c r="AF480" s="24"/>
    </row>
    <row r="481" spans="31:32" x14ac:dyDescent="0.25">
      <c r="AE481" s="24"/>
      <c r="AF481" s="24"/>
    </row>
    <row r="482" spans="31:32" x14ac:dyDescent="0.25">
      <c r="AE482" s="24"/>
      <c r="AF482" s="24"/>
    </row>
    <row r="483" spans="31:32" x14ac:dyDescent="0.25">
      <c r="AE483" s="24"/>
      <c r="AF483" s="24"/>
    </row>
    <row r="484" spans="31:32" x14ac:dyDescent="0.25">
      <c r="AE484" s="24"/>
      <c r="AF484" s="24"/>
    </row>
    <row r="485" spans="31:32" x14ac:dyDescent="0.25">
      <c r="AE485" s="24"/>
      <c r="AF485" s="24"/>
    </row>
    <row r="486" spans="31:32" x14ac:dyDescent="0.25">
      <c r="AE486" s="24"/>
      <c r="AF486" s="24"/>
    </row>
    <row r="487" spans="31:32" x14ac:dyDescent="0.25">
      <c r="AE487" s="24"/>
      <c r="AF487" s="24"/>
    </row>
    <row r="488" spans="31:32" x14ac:dyDescent="0.25">
      <c r="AE488" s="24"/>
      <c r="AF488" s="24"/>
    </row>
    <row r="489" spans="31:32" x14ac:dyDescent="0.25">
      <c r="AE489" s="24"/>
      <c r="AF489" s="24"/>
    </row>
    <row r="490" spans="31:32" x14ac:dyDescent="0.25">
      <c r="AE490" s="24"/>
      <c r="AF490" s="24"/>
    </row>
    <row r="491" spans="31:32" x14ac:dyDescent="0.25">
      <c r="AE491" s="24"/>
      <c r="AF491" s="24"/>
    </row>
    <row r="492" spans="31:32" x14ac:dyDescent="0.25">
      <c r="AE492" s="24"/>
      <c r="AF492" s="24"/>
    </row>
    <row r="493" spans="31:32" x14ac:dyDescent="0.25">
      <c r="AE493" s="24"/>
      <c r="AF493" s="24"/>
    </row>
    <row r="494" spans="31:32" x14ac:dyDescent="0.25">
      <c r="AE494" s="24"/>
      <c r="AF494" s="24"/>
    </row>
    <row r="495" spans="31:32" x14ac:dyDescent="0.25">
      <c r="AE495" s="24"/>
      <c r="AF495" s="24"/>
    </row>
    <row r="496" spans="31:32" x14ac:dyDescent="0.25">
      <c r="AE496" s="24"/>
      <c r="AF496" s="24"/>
    </row>
    <row r="497" spans="31:32" x14ac:dyDescent="0.25">
      <c r="AE497" s="24"/>
      <c r="AF497" s="24"/>
    </row>
    <row r="498" spans="31:32" x14ac:dyDescent="0.25">
      <c r="AE498" s="24"/>
      <c r="AF498" s="24"/>
    </row>
    <row r="499" spans="31:32" x14ac:dyDescent="0.25">
      <c r="AE499" s="24"/>
      <c r="AF499" s="24"/>
    </row>
    <row r="500" spans="31:32" x14ac:dyDescent="0.25">
      <c r="AE500" s="24"/>
      <c r="AF500" s="24"/>
    </row>
    <row r="501" spans="31:32" x14ac:dyDescent="0.25">
      <c r="AE501" s="24"/>
      <c r="AF501" s="24"/>
    </row>
    <row r="502" spans="31:32" x14ac:dyDescent="0.25">
      <c r="AE502" s="24"/>
      <c r="AF502" s="24"/>
    </row>
    <row r="503" spans="31:32" x14ac:dyDescent="0.25">
      <c r="AE503" s="24"/>
      <c r="AF503" s="24"/>
    </row>
    <row r="504" spans="31:32" x14ac:dyDescent="0.25">
      <c r="AE504" s="24"/>
      <c r="AF504" s="24"/>
    </row>
    <row r="505" spans="31:32" x14ac:dyDescent="0.25">
      <c r="AE505" s="24"/>
      <c r="AF505" s="24"/>
    </row>
    <row r="506" spans="31:32" x14ac:dyDescent="0.25">
      <c r="AE506" s="24"/>
      <c r="AF506" s="24"/>
    </row>
    <row r="507" spans="31:32" x14ac:dyDescent="0.25">
      <c r="AE507" s="24"/>
      <c r="AF507" s="24"/>
    </row>
    <row r="508" spans="31:32" x14ac:dyDescent="0.25">
      <c r="AE508" s="24"/>
      <c r="AF508" s="24"/>
    </row>
    <row r="509" spans="31:32" x14ac:dyDescent="0.25">
      <c r="AE509" s="24"/>
      <c r="AF509" s="24"/>
    </row>
    <row r="510" spans="31:32" x14ac:dyDescent="0.25">
      <c r="AE510" s="24"/>
      <c r="AF510" s="24"/>
    </row>
    <row r="511" spans="31:32" x14ac:dyDescent="0.25">
      <c r="AE511" s="24"/>
      <c r="AF511" s="24"/>
    </row>
    <row r="512" spans="31:32" x14ac:dyDescent="0.25">
      <c r="AE512" s="24"/>
      <c r="AF512" s="24"/>
    </row>
    <row r="513" spans="31:32" x14ac:dyDescent="0.25">
      <c r="AE513" s="24"/>
      <c r="AF513" s="24"/>
    </row>
    <row r="514" spans="31:32" x14ac:dyDescent="0.25">
      <c r="AE514" s="24"/>
      <c r="AF514" s="24"/>
    </row>
    <row r="515" spans="31:32" x14ac:dyDescent="0.25">
      <c r="AE515" s="24"/>
      <c r="AF515" s="24"/>
    </row>
    <row r="516" spans="31:32" x14ac:dyDescent="0.25">
      <c r="AE516" s="24"/>
      <c r="AF516" s="24"/>
    </row>
    <row r="517" spans="31:32" x14ac:dyDescent="0.25">
      <c r="AE517" s="24"/>
      <c r="AF517" s="24"/>
    </row>
    <row r="518" spans="31:32" x14ac:dyDescent="0.25">
      <c r="AE518" s="24"/>
      <c r="AF518" s="24"/>
    </row>
    <row r="519" spans="31:32" x14ac:dyDescent="0.25">
      <c r="AE519" s="24"/>
      <c r="AF519" s="24"/>
    </row>
    <row r="520" spans="31:32" x14ac:dyDescent="0.25">
      <c r="AE520" s="24"/>
      <c r="AF520" s="24"/>
    </row>
    <row r="521" spans="31:32" x14ac:dyDescent="0.25">
      <c r="AE521" s="24"/>
      <c r="AF521" s="24"/>
    </row>
    <row r="522" spans="31:32" x14ac:dyDescent="0.25">
      <c r="AE522" s="24"/>
      <c r="AF522" s="24"/>
    </row>
    <row r="523" spans="31:32" x14ac:dyDescent="0.25">
      <c r="AE523" s="24"/>
      <c r="AF523" s="24"/>
    </row>
    <row r="524" spans="31:32" x14ac:dyDescent="0.25">
      <c r="AE524" s="24"/>
      <c r="AF524" s="24"/>
    </row>
    <row r="525" spans="31:32" x14ac:dyDescent="0.25">
      <c r="AE525" s="24"/>
      <c r="AF525" s="24"/>
    </row>
    <row r="526" spans="31:32" x14ac:dyDescent="0.25">
      <c r="AE526" s="24"/>
      <c r="AF526" s="24"/>
    </row>
    <row r="527" spans="31:32" x14ac:dyDescent="0.25">
      <c r="AE527" s="24"/>
      <c r="AF527" s="24"/>
    </row>
    <row r="528" spans="31:32" x14ac:dyDescent="0.25">
      <c r="AE528" s="24"/>
      <c r="AF528" s="24"/>
    </row>
    <row r="529" spans="31:32" x14ac:dyDescent="0.25">
      <c r="AE529" s="24"/>
      <c r="AF529" s="24"/>
    </row>
    <row r="530" spans="31:32" x14ac:dyDescent="0.25">
      <c r="AE530" s="24"/>
      <c r="AF530" s="24"/>
    </row>
    <row r="531" spans="31:32" x14ac:dyDescent="0.25">
      <c r="AE531" s="24"/>
      <c r="AF531" s="24"/>
    </row>
    <row r="532" spans="31:32" x14ac:dyDescent="0.25">
      <c r="AE532" s="24"/>
      <c r="AF532" s="24"/>
    </row>
    <row r="533" spans="31:32" x14ac:dyDescent="0.25">
      <c r="AE533" s="24"/>
      <c r="AF533" s="24"/>
    </row>
    <row r="534" spans="31:32" x14ac:dyDescent="0.25">
      <c r="AE534" s="24"/>
      <c r="AF534" s="24"/>
    </row>
    <row r="535" spans="31:32" x14ac:dyDescent="0.25">
      <c r="AE535" s="24"/>
      <c r="AF535" s="24"/>
    </row>
    <row r="536" spans="31:32" x14ac:dyDescent="0.25">
      <c r="AE536" s="24"/>
      <c r="AF536" s="24"/>
    </row>
    <row r="537" spans="31:32" x14ac:dyDescent="0.25">
      <c r="AE537" s="24"/>
      <c r="AF537" s="24"/>
    </row>
    <row r="538" spans="31:32" x14ac:dyDescent="0.25">
      <c r="AE538" s="24"/>
      <c r="AF538" s="24"/>
    </row>
    <row r="539" spans="31:32" x14ac:dyDescent="0.25">
      <c r="AE539" s="24"/>
      <c r="AF539" s="24"/>
    </row>
    <row r="540" spans="31:32" x14ac:dyDescent="0.25">
      <c r="AE540" s="24"/>
      <c r="AF540" s="24"/>
    </row>
    <row r="541" spans="31:32" x14ac:dyDescent="0.25">
      <c r="AE541" s="24"/>
      <c r="AF541" s="24"/>
    </row>
    <row r="542" spans="31:32" x14ac:dyDescent="0.25">
      <c r="AE542" s="24"/>
      <c r="AF542" s="24"/>
    </row>
    <row r="543" spans="31:32" x14ac:dyDescent="0.25">
      <c r="AE543" s="24"/>
      <c r="AF543" s="24"/>
    </row>
    <row r="544" spans="31:32" x14ac:dyDescent="0.25">
      <c r="AE544" s="24"/>
      <c r="AF544" s="24"/>
    </row>
    <row r="545" spans="31:32" x14ac:dyDescent="0.25">
      <c r="AE545" s="24"/>
      <c r="AF545" s="24"/>
    </row>
    <row r="546" spans="31:32" x14ac:dyDescent="0.25">
      <c r="AE546" s="24"/>
      <c r="AF546" s="24"/>
    </row>
    <row r="547" spans="31:32" x14ac:dyDescent="0.25">
      <c r="AE547" s="24"/>
      <c r="AF547" s="24"/>
    </row>
    <row r="548" spans="31:32" x14ac:dyDescent="0.25">
      <c r="AE548" s="24"/>
      <c r="AF548" s="24"/>
    </row>
    <row r="549" spans="31:32" x14ac:dyDescent="0.25">
      <c r="AE549" s="24"/>
      <c r="AF549" s="24"/>
    </row>
    <row r="550" spans="31:32" x14ac:dyDescent="0.25">
      <c r="AE550" s="24"/>
      <c r="AF550" s="24"/>
    </row>
    <row r="551" spans="31:32" x14ac:dyDescent="0.25">
      <c r="AE551" s="24"/>
      <c r="AF551" s="24"/>
    </row>
    <row r="552" spans="31:32" x14ac:dyDescent="0.25">
      <c r="AE552" s="24"/>
      <c r="AF552" s="24"/>
    </row>
    <row r="553" spans="31:32" x14ac:dyDescent="0.25">
      <c r="AE553" s="24"/>
      <c r="AF553" s="24"/>
    </row>
    <row r="554" spans="31:32" x14ac:dyDescent="0.25">
      <c r="AE554" s="24"/>
      <c r="AF554" s="24"/>
    </row>
    <row r="555" spans="31:32" x14ac:dyDescent="0.25">
      <c r="AE555" s="24"/>
      <c r="AF555" s="24"/>
    </row>
    <row r="556" spans="31:32" x14ac:dyDescent="0.25">
      <c r="AE556" s="24"/>
      <c r="AF556" s="24"/>
    </row>
    <row r="557" spans="31:32" x14ac:dyDescent="0.25">
      <c r="AE557" s="24"/>
      <c r="AF557" s="24"/>
    </row>
    <row r="558" spans="31:32" x14ac:dyDescent="0.25">
      <c r="AE558" s="24"/>
      <c r="AF558" s="24"/>
    </row>
    <row r="559" spans="31:32" x14ac:dyDescent="0.25">
      <c r="AE559" s="24"/>
      <c r="AF559" s="24"/>
    </row>
    <row r="560" spans="31:32" x14ac:dyDescent="0.25">
      <c r="AE560" s="24"/>
      <c r="AF560" s="24"/>
    </row>
    <row r="561" spans="31:32" x14ac:dyDescent="0.25">
      <c r="AE561" s="24"/>
      <c r="AF561" s="24"/>
    </row>
    <row r="562" spans="31:32" x14ac:dyDescent="0.25">
      <c r="AE562" s="24"/>
      <c r="AF562" s="24"/>
    </row>
    <row r="563" spans="31:32" x14ac:dyDescent="0.25">
      <c r="AE563" s="24"/>
      <c r="AF563" s="24"/>
    </row>
    <row r="564" spans="31:32" x14ac:dyDescent="0.25">
      <c r="AE564" s="24"/>
      <c r="AF564" s="24"/>
    </row>
    <row r="565" spans="31:32" x14ac:dyDescent="0.25">
      <c r="AE565" s="24"/>
      <c r="AF565" s="24"/>
    </row>
    <row r="566" spans="31:32" x14ac:dyDescent="0.25">
      <c r="AE566" s="24"/>
      <c r="AF566" s="24"/>
    </row>
    <row r="567" spans="31:32" x14ac:dyDescent="0.25">
      <c r="AE567" s="24"/>
      <c r="AF567" s="24"/>
    </row>
    <row r="568" spans="31:32" x14ac:dyDescent="0.25">
      <c r="AE568" s="24"/>
      <c r="AF568" s="24"/>
    </row>
    <row r="569" spans="31:32" x14ac:dyDescent="0.25">
      <c r="AE569" s="24"/>
      <c r="AF569" s="24"/>
    </row>
    <row r="570" spans="31:32" x14ac:dyDescent="0.25">
      <c r="AE570" s="24"/>
      <c r="AF570" s="24"/>
    </row>
    <row r="571" spans="31:32" x14ac:dyDescent="0.25">
      <c r="AE571" s="24"/>
      <c r="AF571" s="24"/>
    </row>
    <row r="572" spans="31:32" x14ac:dyDescent="0.25">
      <c r="AE572" s="24"/>
      <c r="AF572" s="24"/>
    </row>
    <row r="573" spans="31:32" x14ac:dyDescent="0.25">
      <c r="AE573" s="24"/>
      <c r="AF573" s="24"/>
    </row>
    <row r="574" spans="31:32" x14ac:dyDescent="0.25">
      <c r="AE574" s="24"/>
      <c r="AF574" s="24"/>
    </row>
    <row r="575" spans="31:32" x14ac:dyDescent="0.25">
      <c r="AE575" s="24"/>
      <c r="AF575" s="24"/>
    </row>
    <row r="576" spans="31:32" x14ac:dyDescent="0.25">
      <c r="AE576" s="24"/>
      <c r="AF576" s="24"/>
    </row>
    <row r="577" spans="31:32" x14ac:dyDescent="0.25">
      <c r="AE577" s="24"/>
      <c r="AF577" s="24"/>
    </row>
    <row r="578" spans="31:32" x14ac:dyDescent="0.25">
      <c r="AE578" s="24"/>
      <c r="AF578" s="24"/>
    </row>
    <row r="579" spans="31:32" x14ac:dyDescent="0.25">
      <c r="AE579" s="24"/>
      <c r="AF579" s="24"/>
    </row>
    <row r="580" spans="31:32" x14ac:dyDescent="0.25">
      <c r="AE580" s="24"/>
      <c r="AF580" s="24"/>
    </row>
    <row r="581" spans="31:32" x14ac:dyDescent="0.25">
      <c r="AE581" s="24"/>
      <c r="AF581" s="24"/>
    </row>
    <row r="582" spans="31:32" x14ac:dyDescent="0.25">
      <c r="AE582" s="24"/>
      <c r="AF582" s="24"/>
    </row>
    <row r="583" spans="31:32" x14ac:dyDescent="0.25">
      <c r="AE583" s="24"/>
      <c r="AF583" s="24"/>
    </row>
    <row r="584" spans="31:32" x14ac:dyDescent="0.25">
      <c r="AE584" s="24"/>
      <c r="AF584" s="24"/>
    </row>
    <row r="585" spans="31:32" x14ac:dyDescent="0.25">
      <c r="AE585" s="24"/>
      <c r="AF585" s="24"/>
    </row>
    <row r="586" spans="31:32" x14ac:dyDescent="0.25">
      <c r="AE586" s="24"/>
      <c r="AF586" s="24"/>
    </row>
    <row r="587" spans="31:32" x14ac:dyDescent="0.25">
      <c r="AE587" s="24"/>
      <c r="AF587" s="24"/>
    </row>
    <row r="588" spans="31:32" x14ac:dyDescent="0.25">
      <c r="AE588" s="24"/>
      <c r="AF588" s="24"/>
    </row>
    <row r="589" spans="31:32" x14ac:dyDescent="0.25">
      <c r="AE589" s="24"/>
      <c r="AF589" s="24"/>
    </row>
    <row r="590" spans="31:32" x14ac:dyDescent="0.25">
      <c r="AE590" s="24"/>
      <c r="AF590" s="24"/>
    </row>
    <row r="591" spans="31:32" x14ac:dyDescent="0.25">
      <c r="AE591" s="24"/>
      <c r="AF591" s="24"/>
    </row>
    <row r="592" spans="31:32" x14ac:dyDescent="0.25">
      <c r="AE592" s="24"/>
      <c r="AF592" s="24"/>
    </row>
    <row r="593" spans="31:32" x14ac:dyDescent="0.25">
      <c r="AE593" s="24"/>
      <c r="AF593" s="24"/>
    </row>
    <row r="594" spans="31:32" x14ac:dyDescent="0.25">
      <c r="AE594" s="24"/>
      <c r="AF594" s="24"/>
    </row>
    <row r="595" spans="31:32" x14ac:dyDescent="0.25">
      <c r="AE595" s="24"/>
      <c r="AF595" s="24"/>
    </row>
    <row r="596" spans="31:32" x14ac:dyDescent="0.25">
      <c r="AE596" s="24"/>
      <c r="AF596" s="24"/>
    </row>
    <row r="597" spans="31:32" x14ac:dyDescent="0.25">
      <c r="AE597" s="24"/>
      <c r="AF597" s="24"/>
    </row>
    <row r="598" spans="31:32" x14ac:dyDescent="0.25">
      <c r="AE598" s="24"/>
      <c r="AF598" s="24"/>
    </row>
    <row r="599" spans="31:32" x14ac:dyDescent="0.25">
      <c r="AE599" s="24"/>
      <c r="AF599" s="24"/>
    </row>
    <row r="600" spans="31:32" x14ac:dyDescent="0.25">
      <c r="AE600" s="24"/>
      <c r="AF600" s="24"/>
    </row>
    <row r="601" spans="31:32" x14ac:dyDescent="0.25">
      <c r="AE601" s="24"/>
      <c r="AF601" s="24"/>
    </row>
    <row r="602" spans="31:32" x14ac:dyDescent="0.25">
      <c r="AE602" s="24"/>
      <c r="AF602" s="24"/>
    </row>
    <row r="603" spans="31:32" x14ac:dyDescent="0.25">
      <c r="AE603" s="24"/>
      <c r="AF603" s="24"/>
    </row>
    <row r="604" spans="31:32" x14ac:dyDescent="0.25">
      <c r="AE604" s="24"/>
      <c r="AF604" s="24"/>
    </row>
    <row r="605" spans="31:32" x14ac:dyDescent="0.25">
      <c r="AE605" s="24"/>
      <c r="AF605" s="24"/>
    </row>
    <row r="606" spans="31:32" x14ac:dyDescent="0.25">
      <c r="AE606" s="24"/>
      <c r="AF606" s="24"/>
    </row>
    <row r="607" spans="31:32" x14ac:dyDescent="0.25">
      <c r="AE607" s="24"/>
      <c r="AF607" s="24"/>
    </row>
    <row r="608" spans="31:32" x14ac:dyDescent="0.25">
      <c r="AE608" s="24"/>
      <c r="AF608" s="24"/>
    </row>
    <row r="609" spans="31:32" x14ac:dyDescent="0.25">
      <c r="AE609" s="24"/>
      <c r="AF609" s="24"/>
    </row>
    <row r="610" spans="31:32" x14ac:dyDescent="0.25">
      <c r="AE610" s="24"/>
      <c r="AF610" s="24"/>
    </row>
    <row r="611" spans="31:32" x14ac:dyDescent="0.25">
      <c r="AE611" s="24"/>
      <c r="AF611" s="24"/>
    </row>
    <row r="612" spans="31:32" x14ac:dyDescent="0.25">
      <c r="AE612" s="24"/>
      <c r="AF612" s="24"/>
    </row>
    <row r="613" spans="31:32" x14ac:dyDescent="0.25">
      <c r="AE613" s="24"/>
      <c r="AF613" s="24"/>
    </row>
    <row r="614" spans="31:32" x14ac:dyDescent="0.25">
      <c r="AE614" s="24"/>
      <c r="AF614" s="24"/>
    </row>
    <row r="615" spans="31:32" x14ac:dyDescent="0.25">
      <c r="AE615" s="24"/>
      <c r="AF615" s="24"/>
    </row>
    <row r="616" spans="31:32" x14ac:dyDescent="0.25">
      <c r="AE616" s="24"/>
      <c r="AF616" s="24"/>
    </row>
    <row r="617" spans="31:32" x14ac:dyDescent="0.25">
      <c r="AE617" s="24"/>
      <c r="AF617" s="24"/>
    </row>
    <row r="618" spans="31:32" x14ac:dyDescent="0.25">
      <c r="AE618" s="24"/>
      <c r="AF618" s="24"/>
    </row>
    <row r="619" spans="31:32" x14ac:dyDescent="0.25">
      <c r="AE619" s="24"/>
      <c r="AF619" s="24"/>
    </row>
    <row r="620" spans="31:32" x14ac:dyDescent="0.25">
      <c r="AE620" s="24"/>
      <c r="AF620" s="24"/>
    </row>
    <row r="621" spans="31:32" x14ac:dyDescent="0.25">
      <c r="AE621" s="24"/>
      <c r="AF621" s="24"/>
    </row>
    <row r="622" spans="31:32" x14ac:dyDescent="0.25">
      <c r="AE622" s="24"/>
      <c r="AF622" s="24"/>
    </row>
    <row r="623" spans="31:32" x14ac:dyDescent="0.25">
      <c r="AE623" s="24"/>
      <c r="AF623" s="24"/>
    </row>
    <row r="624" spans="31:32" x14ac:dyDescent="0.25">
      <c r="AE624" s="24"/>
      <c r="AF624" s="24"/>
    </row>
    <row r="625" spans="31:32" x14ac:dyDescent="0.25">
      <c r="AE625" s="24"/>
      <c r="AF625" s="24"/>
    </row>
    <row r="626" spans="31:32" x14ac:dyDescent="0.25">
      <c r="AE626" s="24"/>
      <c r="AF626" s="24"/>
    </row>
    <row r="627" spans="31:32" x14ac:dyDescent="0.25">
      <c r="AE627" s="24"/>
      <c r="AF627" s="24"/>
    </row>
    <row r="628" spans="31:32" x14ac:dyDescent="0.25">
      <c r="AE628" s="24"/>
      <c r="AF628" s="24"/>
    </row>
    <row r="629" spans="31:32" x14ac:dyDescent="0.25">
      <c r="AE629" s="24"/>
      <c r="AF629" s="24"/>
    </row>
    <row r="630" spans="31:32" x14ac:dyDescent="0.25">
      <c r="AE630" s="24"/>
      <c r="AF630" s="24"/>
    </row>
    <row r="631" spans="31:32" x14ac:dyDescent="0.25">
      <c r="AE631" s="24"/>
      <c r="AF631" s="24"/>
    </row>
    <row r="632" spans="31:32" x14ac:dyDescent="0.25">
      <c r="AE632" s="24"/>
      <c r="AF632" s="24"/>
    </row>
    <row r="633" spans="31:32" x14ac:dyDescent="0.25">
      <c r="AE633" s="24"/>
      <c r="AF633" s="24"/>
    </row>
    <row r="634" spans="31:32" x14ac:dyDescent="0.25">
      <c r="AE634" s="24"/>
      <c r="AF634" s="24"/>
    </row>
    <row r="635" spans="31:32" x14ac:dyDescent="0.25">
      <c r="AE635" s="24"/>
      <c r="AF635" s="24"/>
    </row>
    <row r="636" spans="31:32" x14ac:dyDescent="0.25">
      <c r="AE636" s="24"/>
      <c r="AF636" s="24"/>
    </row>
    <row r="637" spans="31:32" x14ac:dyDescent="0.25">
      <c r="AE637" s="24"/>
      <c r="AF637" s="24"/>
    </row>
    <row r="638" spans="31:32" x14ac:dyDescent="0.25">
      <c r="AE638" s="24"/>
      <c r="AF638" s="24"/>
    </row>
    <row r="639" spans="31:32" x14ac:dyDescent="0.25">
      <c r="AE639" s="24"/>
      <c r="AF639" s="24"/>
    </row>
    <row r="640" spans="31:32" x14ac:dyDescent="0.25">
      <c r="AE640" s="24"/>
      <c r="AF640" s="24"/>
    </row>
    <row r="641" spans="31:32" x14ac:dyDescent="0.25">
      <c r="AE641" s="24"/>
      <c r="AF641" s="24"/>
    </row>
    <row r="642" spans="31:32" x14ac:dyDescent="0.25">
      <c r="AE642" s="24"/>
      <c r="AF642" s="24"/>
    </row>
    <row r="643" spans="31:32" x14ac:dyDescent="0.25">
      <c r="AE643" s="24"/>
      <c r="AF643" s="24"/>
    </row>
    <row r="644" spans="31:32" x14ac:dyDescent="0.25">
      <c r="AE644" s="24"/>
      <c r="AF644" s="24"/>
    </row>
    <row r="645" spans="31:32" x14ac:dyDescent="0.25">
      <c r="AE645" s="24"/>
      <c r="AF645" s="24"/>
    </row>
    <row r="646" spans="31:32" x14ac:dyDescent="0.25">
      <c r="AE646" s="24"/>
      <c r="AF646" s="24"/>
    </row>
    <row r="647" spans="31:32" x14ac:dyDescent="0.25">
      <c r="AE647" s="24"/>
      <c r="AF647" s="24"/>
    </row>
    <row r="648" spans="31:32" x14ac:dyDescent="0.25">
      <c r="AE648" s="24"/>
      <c r="AF648" s="24"/>
    </row>
    <row r="649" spans="31:32" x14ac:dyDescent="0.25">
      <c r="AE649" s="24"/>
      <c r="AF649" s="24"/>
    </row>
    <row r="650" spans="31:32" x14ac:dyDescent="0.25">
      <c r="AE650" s="24"/>
      <c r="AF650" s="24"/>
    </row>
    <row r="651" spans="31:32" x14ac:dyDescent="0.25">
      <c r="AE651" s="24"/>
      <c r="AF651" s="24"/>
    </row>
    <row r="652" spans="31:32" x14ac:dyDescent="0.25">
      <c r="AE652" s="24"/>
      <c r="AF652" s="24"/>
    </row>
    <row r="653" spans="31:32" x14ac:dyDescent="0.25">
      <c r="AE653" s="24"/>
      <c r="AF653" s="24"/>
    </row>
    <row r="654" spans="31:32" x14ac:dyDescent="0.25">
      <c r="AE654" s="24"/>
      <c r="AF654" s="24"/>
    </row>
    <row r="655" spans="31:32" x14ac:dyDescent="0.25">
      <c r="AE655" s="24"/>
      <c r="AF655" s="24"/>
    </row>
    <row r="656" spans="31:32" x14ac:dyDescent="0.25">
      <c r="AE656" s="24"/>
      <c r="AF656" s="24"/>
    </row>
    <row r="657" spans="31:32" x14ac:dyDescent="0.25">
      <c r="AE657" s="24"/>
      <c r="AF657" s="24"/>
    </row>
    <row r="658" spans="31:32" x14ac:dyDescent="0.25">
      <c r="AE658" s="24"/>
      <c r="AF658" s="24"/>
    </row>
    <row r="659" spans="31:32" x14ac:dyDescent="0.25">
      <c r="AE659" s="24"/>
      <c r="AF659" s="24"/>
    </row>
    <row r="660" spans="31:32" x14ac:dyDescent="0.25">
      <c r="AE660" s="24"/>
      <c r="AF660" s="24"/>
    </row>
    <row r="661" spans="31:32" x14ac:dyDescent="0.25">
      <c r="AE661" s="24"/>
      <c r="AF661" s="24"/>
    </row>
    <row r="662" spans="31:32" x14ac:dyDescent="0.25">
      <c r="AE662" s="24"/>
      <c r="AF662" s="24"/>
    </row>
    <row r="663" spans="31:32" x14ac:dyDescent="0.25">
      <c r="AE663" s="24"/>
      <c r="AF663" s="24"/>
    </row>
    <row r="664" spans="31:32" x14ac:dyDescent="0.25">
      <c r="AE664" s="24"/>
      <c r="AF664" s="24"/>
    </row>
    <row r="665" spans="31:32" x14ac:dyDescent="0.25">
      <c r="AE665" s="24"/>
      <c r="AF665" s="24"/>
    </row>
    <row r="666" spans="31:32" x14ac:dyDescent="0.25">
      <c r="AE666" s="24"/>
      <c r="AF666" s="24"/>
    </row>
    <row r="667" spans="31:32" x14ac:dyDescent="0.25">
      <c r="AE667" s="24"/>
      <c r="AF667" s="24"/>
    </row>
    <row r="668" spans="31:32" x14ac:dyDescent="0.25">
      <c r="AE668" s="24"/>
      <c r="AF668" s="24"/>
    </row>
    <row r="669" spans="31:32" x14ac:dyDescent="0.25">
      <c r="AE669" s="24"/>
      <c r="AF669" s="24"/>
    </row>
    <row r="670" spans="31:32" x14ac:dyDescent="0.25">
      <c r="AE670" s="24"/>
      <c r="AF670" s="24"/>
    </row>
    <row r="671" spans="31:32" x14ac:dyDescent="0.25">
      <c r="AE671" s="24"/>
      <c r="AF671" s="24"/>
    </row>
    <row r="672" spans="31:32" x14ac:dyDescent="0.25">
      <c r="AE672" s="24"/>
      <c r="AF672" s="24"/>
    </row>
    <row r="673" spans="31:32" x14ac:dyDescent="0.25">
      <c r="AE673" s="24"/>
      <c r="AF673" s="24"/>
    </row>
    <row r="674" spans="31:32" x14ac:dyDescent="0.25">
      <c r="AE674" s="24"/>
      <c r="AF674" s="24"/>
    </row>
    <row r="675" spans="31:32" x14ac:dyDescent="0.25">
      <c r="AE675" s="24"/>
      <c r="AF675" s="24"/>
    </row>
    <row r="676" spans="31:32" x14ac:dyDescent="0.25">
      <c r="AE676" s="24"/>
      <c r="AF676" s="24"/>
    </row>
    <row r="677" spans="31:32" x14ac:dyDescent="0.25">
      <c r="AE677" s="24"/>
      <c r="AF677" s="24"/>
    </row>
    <row r="678" spans="31:32" x14ac:dyDescent="0.25">
      <c r="AE678" s="24"/>
      <c r="AF678" s="24"/>
    </row>
    <row r="679" spans="31:32" x14ac:dyDescent="0.25">
      <c r="AE679" s="24"/>
      <c r="AF679" s="24"/>
    </row>
    <row r="680" spans="31:32" x14ac:dyDescent="0.25">
      <c r="AE680" s="24"/>
      <c r="AF680" s="24"/>
    </row>
    <row r="681" spans="31:32" x14ac:dyDescent="0.25">
      <c r="AE681" s="24"/>
      <c r="AF681" s="24"/>
    </row>
    <row r="682" spans="31:32" x14ac:dyDescent="0.25">
      <c r="AE682" s="24"/>
      <c r="AF682" s="24"/>
    </row>
    <row r="683" spans="31:32" x14ac:dyDescent="0.25">
      <c r="AE683" s="24"/>
      <c r="AF683" s="24"/>
    </row>
    <row r="684" spans="31:32" x14ac:dyDescent="0.25">
      <c r="AE684" s="24"/>
      <c r="AF684" s="24"/>
    </row>
    <row r="685" spans="31:32" x14ac:dyDescent="0.25">
      <c r="AE685" s="24"/>
      <c r="AF685" s="24"/>
    </row>
    <row r="686" spans="31:32" x14ac:dyDescent="0.25">
      <c r="AE686" s="24"/>
      <c r="AF686" s="24"/>
    </row>
    <row r="687" spans="31:32" x14ac:dyDescent="0.25">
      <c r="AE687" s="24"/>
      <c r="AF687" s="24"/>
    </row>
    <row r="688" spans="31:32" x14ac:dyDescent="0.25">
      <c r="AE688" s="24"/>
      <c r="AF688" s="24"/>
    </row>
    <row r="689" spans="31:32" x14ac:dyDescent="0.25">
      <c r="AE689" s="24"/>
      <c r="AF689" s="24"/>
    </row>
    <row r="690" spans="31:32" x14ac:dyDescent="0.25">
      <c r="AE690" s="24"/>
      <c r="AF690" s="24"/>
    </row>
    <row r="691" spans="31:32" x14ac:dyDescent="0.25">
      <c r="AE691" s="24"/>
      <c r="AF691" s="24"/>
    </row>
    <row r="692" spans="31:32" x14ac:dyDescent="0.25">
      <c r="AE692" s="24"/>
      <c r="AF692" s="24"/>
    </row>
    <row r="693" spans="31:32" x14ac:dyDescent="0.25">
      <c r="AE693" s="24"/>
      <c r="AF693" s="24"/>
    </row>
    <row r="694" spans="31:32" x14ac:dyDescent="0.25">
      <c r="AE694" s="24"/>
      <c r="AF694" s="24"/>
    </row>
    <row r="695" spans="31:32" x14ac:dyDescent="0.25">
      <c r="AE695" s="24"/>
      <c r="AF695" s="24"/>
    </row>
    <row r="696" spans="31:32" x14ac:dyDescent="0.25">
      <c r="AE696" s="24"/>
      <c r="AF696" s="24"/>
    </row>
    <row r="697" spans="31:32" x14ac:dyDescent="0.25">
      <c r="AE697" s="24"/>
      <c r="AF697" s="24"/>
    </row>
    <row r="698" spans="31:32" x14ac:dyDescent="0.25">
      <c r="AE698" s="24"/>
      <c r="AF698" s="24"/>
    </row>
    <row r="699" spans="31:32" x14ac:dyDescent="0.25">
      <c r="AE699" s="24"/>
      <c r="AF699" s="24"/>
    </row>
    <row r="700" spans="31:32" x14ac:dyDescent="0.25">
      <c r="AE700" s="24"/>
      <c r="AF700" s="24"/>
    </row>
    <row r="701" spans="31:32" x14ac:dyDescent="0.25">
      <c r="AE701" s="24"/>
      <c r="AF701" s="24"/>
    </row>
    <row r="702" spans="31:32" x14ac:dyDescent="0.25">
      <c r="AE702" s="24"/>
      <c r="AF702" s="24"/>
    </row>
    <row r="703" spans="31:32" x14ac:dyDescent="0.25">
      <c r="AE703" s="24"/>
      <c r="AF703" s="24"/>
    </row>
    <row r="704" spans="31:32" x14ac:dyDescent="0.25">
      <c r="AE704" s="24"/>
      <c r="AF704" s="24"/>
    </row>
    <row r="705" spans="31:32" x14ac:dyDescent="0.25">
      <c r="AE705" s="24"/>
      <c r="AF705" s="24"/>
    </row>
    <row r="706" spans="31:32" x14ac:dyDescent="0.25">
      <c r="AE706" s="24"/>
      <c r="AF706" s="24"/>
    </row>
    <row r="707" spans="31:32" x14ac:dyDescent="0.25">
      <c r="AE707" s="24"/>
      <c r="AF707" s="24"/>
    </row>
    <row r="708" spans="31:32" x14ac:dyDescent="0.25">
      <c r="AE708" s="24"/>
      <c r="AF708" s="24"/>
    </row>
    <row r="709" spans="31:32" x14ac:dyDescent="0.25">
      <c r="AE709" s="24"/>
      <c r="AF709" s="24"/>
    </row>
    <row r="710" spans="31:32" x14ac:dyDescent="0.25">
      <c r="AE710" s="24"/>
      <c r="AF710" s="24"/>
    </row>
    <row r="711" spans="31:32" x14ac:dyDescent="0.25">
      <c r="AE711" s="24"/>
      <c r="AF711" s="24"/>
    </row>
    <row r="712" spans="31:32" x14ac:dyDescent="0.25">
      <c r="AE712" s="24"/>
      <c r="AF712" s="24"/>
    </row>
    <row r="713" spans="31:32" x14ac:dyDescent="0.25">
      <c r="AE713" s="24"/>
      <c r="AF713" s="24"/>
    </row>
    <row r="714" spans="31:32" x14ac:dyDescent="0.25">
      <c r="AE714" s="24"/>
      <c r="AF714" s="24"/>
    </row>
    <row r="715" spans="31:32" x14ac:dyDescent="0.25">
      <c r="AE715" s="24"/>
      <c r="AF715" s="24"/>
    </row>
    <row r="716" spans="31:32" x14ac:dyDescent="0.25">
      <c r="AE716" s="24"/>
      <c r="AF716" s="24"/>
    </row>
    <row r="717" spans="31:32" x14ac:dyDescent="0.25">
      <c r="AE717" s="24"/>
      <c r="AF717" s="24"/>
    </row>
    <row r="718" spans="31:32" x14ac:dyDescent="0.25">
      <c r="AE718" s="24"/>
      <c r="AF718" s="24"/>
    </row>
    <row r="719" spans="31:32" x14ac:dyDescent="0.25">
      <c r="AE719" s="24"/>
      <c r="AF719" s="24"/>
    </row>
    <row r="720" spans="31:32" x14ac:dyDescent="0.25">
      <c r="AE720" s="24"/>
      <c r="AF720" s="24"/>
    </row>
    <row r="721" spans="31:32" x14ac:dyDescent="0.25">
      <c r="AE721" s="24"/>
      <c r="AF721" s="24"/>
    </row>
    <row r="722" spans="31:32" x14ac:dyDescent="0.25">
      <c r="AE722" s="24"/>
      <c r="AF722" s="24"/>
    </row>
    <row r="723" spans="31:32" x14ac:dyDescent="0.25">
      <c r="AE723" s="24"/>
      <c r="AF723" s="24"/>
    </row>
    <row r="724" spans="31:32" x14ac:dyDescent="0.25">
      <c r="AE724" s="24"/>
      <c r="AF724" s="24"/>
    </row>
    <row r="725" spans="31:32" x14ac:dyDescent="0.25">
      <c r="AE725" s="24"/>
      <c r="AF725" s="24"/>
    </row>
    <row r="726" spans="31:32" x14ac:dyDescent="0.25">
      <c r="AE726" s="24"/>
      <c r="AF726" s="24"/>
    </row>
    <row r="727" spans="31:32" x14ac:dyDescent="0.25">
      <c r="AE727" s="24"/>
      <c r="AF727" s="24"/>
    </row>
    <row r="728" spans="31:32" x14ac:dyDescent="0.25">
      <c r="AE728" s="24"/>
      <c r="AF728" s="24"/>
    </row>
    <row r="729" spans="31:32" x14ac:dyDescent="0.25">
      <c r="AE729" s="24"/>
      <c r="AF729" s="24"/>
    </row>
    <row r="730" spans="31:32" x14ac:dyDescent="0.25">
      <c r="AE730" s="24"/>
      <c r="AF730" s="24"/>
    </row>
    <row r="731" spans="31:32" x14ac:dyDescent="0.25">
      <c r="AE731" s="24"/>
      <c r="AF731" s="24"/>
    </row>
    <row r="732" spans="31:32" x14ac:dyDescent="0.25">
      <c r="AE732" s="24"/>
      <c r="AF732" s="24"/>
    </row>
    <row r="733" spans="31:32" x14ac:dyDescent="0.25">
      <c r="AE733" s="24"/>
      <c r="AF733" s="24"/>
    </row>
    <row r="734" spans="31:32" x14ac:dyDescent="0.25">
      <c r="AE734" s="24"/>
      <c r="AF734" s="24"/>
    </row>
    <row r="735" spans="31:32" x14ac:dyDescent="0.25">
      <c r="AE735" s="24"/>
      <c r="AF735" s="24"/>
    </row>
    <row r="736" spans="31:32" x14ac:dyDescent="0.25">
      <c r="AE736" s="24"/>
      <c r="AF736" s="24"/>
    </row>
    <row r="737" spans="31:32" x14ac:dyDescent="0.25">
      <c r="AE737" s="24"/>
      <c r="AF737" s="24"/>
    </row>
    <row r="738" spans="31:32" x14ac:dyDescent="0.25">
      <c r="AE738" s="24"/>
      <c r="AF738" s="24"/>
    </row>
    <row r="739" spans="31:32" x14ac:dyDescent="0.25">
      <c r="AE739" s="24"/>
      <c r="AF739" s="24"/>
    </row>
    <row r="740" spans="31:32" x14ac:dyDescent="0.25">
      <c r="AE740" s="24"/>
      <c r="AF740" s="24"/>
    </row>
    <row r="741" spans="31:32" x14ac:dyDescent="0.25">
      <c r="AE741" s="24"/>
      <c r="AF741" s="24"/>
    </row>
    <row r="742" spans="31:32" x14ac:dyDescent="0.25">
      <c r="AE742" s="24"/>
      <c r="AF742" s="24"/>
    </row>
    <row r="743" spans="31:32" x14ac:dyDescent="0.25">
      <c r="AE743" s="24"/>
      <c r="AF743" s="24"/>
    </row>
    <row r="744" spans="31:32" x14ac:dyDescent="0.25">
      <c r="AE744" s="24"/>
      <c r="AF744" s="24"/>
    </row>
    <row r="745" spans="31:32" x14ac:dyDescent="0.25">
      <c r="AE745" s="24"/>
      <c r="AF745" s="24"/>
    </row>
    <row r="746" spans="31:32" x14ac:dyDescent="0.25">
      <c r="AE746" s="24"/>
      <c r="AF746" s="24"/>
    </row>
    <row r="747" spans="31:32" x14ac:dyDescent="0.25">
      <c r="AE747" s="24"/>
      <c r="AF747" s="24"/>
    </row>
    <row r="748" spans="31:32" x14ac:dyDescent="0.25">
      <c r="AE748" s="24"/>
      <c r="AF748" s="24"/>
    </row>
    <row r="749" spans="31:32" x14ac:dyDescent="0.25">
      <c r="AE749" s="24"/>
      <c r="AF749" s="24"/>
    </row>
    <row r="750" spans="31:32" x14ac:dyDescent="0.25">
      <c r="AE750" s="24"/>
      <c r="AF750" s="24"/>
    </row>
    <row r="751" spans="31:32" x14ac:dyDescent="0.25">
      <c r="AE751" s="24"/>
      <c r="AF751" s="24"/>
    </row>
    <row r="752" spans="31:32" x14ac:dyDescent="0.25">
      <c r="AE752" s="24"/>
      <c r="AF752" s="24"/>
    </row>
    <row r="753" spans="31:32" x14ac:dyDescent="0.25">
      <c r="AE753" s="24"/>
      <c r="AF753" s="24"/>
    </row>
    <row r="754" spans="31:32" x14ac:dyDescent="0.25">
      <c r="AE754" s="24"/>
      <c r="AF754" s="24"/>
    </row>
    <row r="755" spans="31:32" x14ac:dyDescent="0.25">
      <c r="AE755" s="24"/>
      <c r="AF755" s="24"/>
    </row>
    <row r="756" spans="31:32" x14ac:dyDescent="0.25">
      <c r="AE756" s="24"/>
      <c r="AF756" s="24"/>
    </row>
    <row r="757" spans="31:32" x14ac:dyDescent="0.25">
      <c r="AE757" s="24"/>
      <c r="AF757" s="24"/>
    </row>
    <row r="758" spans="31:32" x14ac:dyDescent="0.25">
      <c r="AE758" s="24"/>
      <c r="AF758" s="24"/>
    </row>
    <row r="759" spans="31:32" x14ac:dyDescent="0.25">
      <c r="AE759" s="24"/>
      <c r="AF759" s="24"/>
    </row>
    <row r="760" spans="31:32" x14ac:dyDescent="0.25">
      <c r="AE760" s="24"/>
      <c r="AF760" s="24"/>
    </row>
    <row r="761" spans="31:32" x14ac:dyDescent="0.25">
      <c r="AE761" s="24"/>
      <c r="AF761" s="24"/>
    </row>
    <row r="762" spans="31:32" x14ac:dyDescent="0.25">
      <c r="AE762" s="24"/>
      <c r="AF762" s="24"/>
    </row>
    <row r="763" spans="31:32" x14ac:dyDescent="0.25">
      <c r="AE763" s="24"/>
      <c r="AF763" s="24"/>
    </row>
    <row r="764" spans="31:32" x14ac:dyDescent="0.25">
      <c r="AE764" s="24"/>
      <c r="AF764" s="24"/>
    </row>
    <row r="765" spans="31:32" x14ac:dyDescent="0.25">
      <c r="AE765" s="24"/>
      <c r="AF765" s="24"/>
    </row>
    <row r="766" spans="31:32" x14ac:dyDescent="0.25">
      <c r="AE766" s="24"/>
      <c r="AF766" s="24"/>
    </row>
    <row r="767" spans="31:32" x14ac:dyDescent="0.25">
      <c r="AE767" s="24"/>
      <c r="AF767" s="24"/>
    </row>
    <row r="768" spans="31:32" x14ac:dyDescent="0.25">
      <c r="AE768" s="24"/>
      <c r="AF768" s="24"/>
    </row>
    <row r="769" spans="31:32" x14ac:dyDescent="0.25">
      <c r="AE769" s="24"/>
      <c r="AF769" s="24"/>
    </row>
    <row r="770" spans="31:32" x14ac:dyDescent="0.25">
      <c r="AE770" s="24"/>
      <c r="AF770" s="24"/>
    </row>
    <row r="771" spans="31:32" x14ac:dyDescent="0.25">
      <c r="AE771" s="24"/>
      <c r="AF771" s="24"/>
    </row>
    <row r="772" spans="31:32" x14ac:dyDescent="0.25">
      <c r="AE772" s="24"/>
      <c r="AF772" s="24"/>
    </row>
    <row r="773" spans="31:32" x14ac:dyDescent="0.25">
      <c r="AE773" s="24"/>
      <c r="AF773" s="24"/>
    </row>
    <row r="774" spans="31:32" x14ac:dyDescent="0.25">
      <c r="AE774" s="24"/>
      <c r="AF774" s="24"/>
    </row>
    <row r="775" spans="31:32" x14ac:dyDescent="0.25">
      <c r="AE775" s="24"/>
      <c r="AF775" s="24"/>
    </row>
    <row r="776" spans="31:32" x14ac:dyDescent="0.25">
      <c r="AE776" s="24"/>
      <c r="AF776" s="24"/>
    </row>
    <row r="777" spans="31:32" x14ac:dyDescent="0.25">
      <c r="AE777" s="24"/>
      <c r="AF777" s="24"/>
    </row>
    <row r="778" spans="31:32" x14ac:dyDescent="0.25">
      <c r="AE778" s="24"/>
      <c r="AF778" s="24"/>
    </row>
    <row r="779" spans="31:32" x14ac:dyDescent="0.25">
      <c r="AE779" s="24"/>
      <c r="AF779" s="24"/>
    </row>
    <row r="780" spans="31:32" x14ac:dyDescent="0.25">
      <c r="AE780" s="24"/>
      <c r="AF780" s="24"/>
    </row>
    <row r="781" spans="31:32" x14ac:dyDescent="0.25">
      <c r="AE781" s="24"/>
      <c r="AF781" s="24"/>
    </row>
    <row r="782" spans="31:32" x14ac:dyDescent="0.25">
      <c r="AE782" s="24"/>
      <c r="AF782" s="24"/>
    </row>
    <row r="783" spans="31:32" x14ac:dyDescent="0.25">
      <c r="AE783" s="24"/>
      <c r="AF783" s="24"/>
    </row>
    <row r="784" spans="31:32" x14ac:dyDescent="0.25">
      <c r="AE784" s="24"/>
      <c r="AF784" s="24"/>
    </row>
    <row r="785" spans="31:32" x14ac:dyDescent="0.25">
      <c r="AE785" s="24"/>
      <c r="AF785" s="24"/>
    </row>
    <row r="786" spans="31:32" x14ac:dyDescent="0.25">
      <c r="AE786" s="24"/>
      <c r="AF786" s="24"/>
    </row>
    <row r="787" spans="31:32" x14ac:dyDescent="0.25">
      <c r="AE787" s="24"/>
      <c r="AF787" s="24"/>
    </row>
    <row r="788" spans="31:32" x14ac:dyDescent="0.25">
      <c r="AE788" s="24"/>
      <c r="AF788" s="24"/>
    </row>
    <row r="789" spans="31:32" x14ac:dyDescent="0.25">
      <c r="AE789" s="24"/>
      <c r="AF789" s="24"/>
    </row>
    <row r="790" spans="31:32" x14ac:dyDescent="0.25">
      <c r="AE790" s="24"/>
      <c r="AF790" s="24"/>
    </row>
    <row r="791" spans="31:32" x14ac:dyDescent="0.25">
      <c r="AE791" s="24"/>
      <c r="AF791" s="24"/>
    </row>
    <row r="792" spans="31:32" x14ac:dyDescent="0.25">
      <c r="AE792" s="24"/>
      <c r="AF792" s="24"/>
    </row>
    <row r="793" spans="31:32" x14ac:dyDescent="0.25">
      <c r="AE793" s="24"/>
      <c r="AF793" s="24"/>
    </row>
    <row r="794" spans="31:32" x14ac:dyDescent="0.25">
      <c r="AE794" s="24"/>
      <c r="AF794" s="24"/>
    </row>
    <row r="795" spans="31:32" x14ac:dyDescent="0.25">
      <c r="AE795" s="24"/>
      <c r="AF795" s="24"/>
    </row>
    <row r="796" spans="31:32" x14ac:dyDescent="0.25">
      <c r="AE796" s="24"/>
      <c r="AF796" s="24"/>
    </row>
    <row r="797" spans="31:32" x14ac:dyDescent="0.25">
      <c r="AE797" s="24"/>
      <c r="AF797" s="24"/>
    </row>
    <row r="798" spans="31:32" x14ac:dyDescent="0.25">
      <c r="AE798" s="24"/>
      <c r="AF798" s="24"/>
    </row>
    <row r="799" spans="31:32" x14ac:dyDescent="0.25">
      <c r="AE799" s="24"/>
      <c r="AF799" s="24"/>
    </row>
    <row r="800" spans="31:32" x14ac:dyDescent="0.25">
      <c r="AE800" s="24"/>
      <c r="AF800" s="24"/>
    </row>
    <row r="801" spans="31:32" x14ac:dyDescent="0.25">
      <c r="AE801" s="24"/>
      <c r="AF801" s="24"/>
    </row>
    <row r="802" spans="31:32" x14ac:dyDescent="0.25">
      <c r="AE802" s="24"/>
      <c r="AF802" s="24"/>
    </row>
    <row r="803" spans="31:32" x14ac:dyDescent="0.25">
      <c r="AE803" s="24"/>
      <c r="AF803" s="24"/>
    </row>
    <row r="804" spans="31:32" x14ac:dyDescent="0.25">
      <c r="AE804" s="24"/>
      <c r="AF804" s="24"/>
    </row>
    <row r="805" spans="31:32" x14ac:dyDescent="0.25">
      <c r="AE805" s="24"/>
      <c r="AF805" s="24"/>
    </row>
    <row r="806" spans="31:32" x14ac:dyDescent="0.25">
      <c r="AE806" s="24"/>
      <c r="AF806" s="24"/>
    </row>
    <row r="807" spans="31:32" x14ac:dyDescent="0.25">
      <c r="AE807" s="24"/>
      <c r="AF807" s="24"/>
    </row>
    <row r="808" spans="31:32" x14ac:dyDescent="0.25">
      <c r="AE808" s="24"/>
      <c r="AF808" s="24"/>
    </row>
    <row r="809" spans="31:32" x14ac:dyDescent="0.25">
      <c r="AE809" s="24"/>
      <c r="AF809" s="24"/>
    </row>
    <row r="810" spans="31:32" x14ac:dyDescent="0.25">
      <c r="AE810" s="24"/>
      <c r="AF810" s="24"/>
    </row>
    <row r="811" spans="31:32" x14ac:dyDescent="0.25">
      <c r="AE811" s="24"/>
      <c r="AF811" s="24"/>
    </row>
    <row r="812" spans="31:32" x14ac:dyDescent="0.25">
      <c r="AE812" s="24"/>
      <c r="AF812" s="24"/>
    </row>
    <row r="813" spans="31:32" x14ac:dyDescent="0.25">
      <c r="AE813" s="24"/>
      <c r="AF813" s="24"/>
    </row>
    <row r="814" spans="31:32" x14ac:dyDescent="0.25">
      <c r="AE814" s="24"/>
      <c r="AF814" s="24"/>
    </row>
    <row r="815" spans="31:32" x14ac:dyDescent="0.25">
      <c r="AE815" s="24"/>
      <c r="AF815" s="24"/>
    </row>
    <row r="816" spans="31:32" x14ac:dyDescent="0.25">
      <c r="AE816" s="24"/>
      <c r="AF816" s="24"/>
    </row>
    <row r="817" spans="31:32" x14ac:dyDescent="0.25">
      <c r="AE817" s="24"/>
      <c r="AF817" s="24"/>
    </row>
    <row r="818" spans="31:32" x14ac:dyDescent="0.25">
      <c r="AE818" s="24"/>
      <c r="AF818" s="24"/>
    </row>
    <row r="819" spans="31:32" x14ac:dyDescent="0.25">
      <c r="AE819" s="24"/>
      <c r="AF819" s="24"/>
    </row>
    <row r="820" spans="31:32" x14ac:dyDescent="0.25">
      <c r="AE820" s="24"/>
      <c r="AF820" s="24"/>
    </row>
    <row r="821" spans="31:32" x14ac:dyDescent="0.25">
      <c r="AE821" s="24"/>
      <c r="AF821" s="24"/>
    </row>
    <row r="822" spans="31:32" x14ac:dyDescent="0.25">
      <c r="AE822" s="24"/>
      <c r="AF822" s="24"/>
    </row>
    <row r="823" spans="31:32" x14ac:dyDescent="0.25">
      <c r="AE823" s="24"/>
      <c r="AF823" s="24"/>
    </row>
    <row r="824" spans="31:32" x14ac:dyDescent="0.25">
      <c r="AE824" s="24"/>
      <c r="AF824" s="24"/>
    </row>
    <row r="825" spans="31:32" x14ac:dyDescent="0.25">
      <c r="AE825" s="24"/>
      <c r="AF825" s="24"/>
    </row>
    <row r="826" spans="31:32" x14ac:dyDescent="0.25">
      <c r="AE826" s="24"/>
      <c r="AF826" s="24"/>
    </row>
    <row r="827" spans="31:32" x14ac:dyDescent="0.25">
      <c r="AE827" s="24"/>
      <c r="AF827" s="24"/>
    </row>
    <row r="828" spans="31:32" x14ac:dyDescent="0.25">
      <c r="AE828" s="24"/>
      <c r="AF828" s="24"/>
    </row>
    <row r="829" spans="31:32" x14ac:dyDescent="0.25">
      <c r="AE829" s="24"/>
      <c r="AF829" s="24"/>
    </row>
    <row r="830" spans="31:32" x14ac:dyDescent="0.25">
      <c r="AE830" s="24"/>
      <c r="AF830" s="24"/>
    </row>
    <row r="831" spans="31:32" x14ac:dyDescent="0.25">
      <c r="AE831" s="24"/>
      <c r="AF831" s="24"/>
    </row>
    <row r="832" spans="31:32" x14ac:dyDescent="0.25">
      <c r="AE832" s="24"/>
      <c r="AF832" s="24"/>
    </row>
    <row r="833" spans="31:32" x14ac:dyDescent="0.25">
      <c r="AE833" s="24"/>
      <c r="AF833" s="24"/>
    </row>
    <row r="834" spans="31:32" x14ac:dyDescent="0.25">
      <c r="AE834" s="24"/>
      <c r="AF834" s="24"/>
    </row>
    <row r="835" spans="31:32" x14ac:dyDescent="0.25">
      <c r="AE835" s="24"/>
      <c r="AF835" s="24"/>
    </row>
    <row r="836" spans="31:32" x14ac:dyDescent="0.25">
      <c r="AE836" s="24"/>
      <c r="AF836" s="24"/>
    </row>
    <row r="837" spans="31:32" x14ac:dyDescent="0.25">
      <c r="AE837" s="24"/>
      <c r="AF837" s="24"/>
    </row>
    <row r="838" spans="31:32" x14ac:dyDescent="0.25">
      <c r="AE838" s="24"/>
      <c r="AF838" s="24"/>
    </row>
    <row r="839" spans="31:32" x14ac:dyDescent="0.25">
      <c r="AE839" s="24"/>
      <c r="AF839" s="24"/>
    </row>
    <row r="840" spans="31:32" x14ac:dyDescent="0.25">
      <c r="AE840" s="24"/>
      <c r="AF840" s="24"/>
    </row>
    <row r="841" spans="31:32" x14ac:dyDescent="0.25">
      <c r="AE841" s="24"/>
      <c r="AF841" s="24"/>
    </row>
    <row r="842" spans="31:32" x14ac:dyDescent="0.25">
      <c r="AE842" s="24"/>
      <c r="AF842" s="24"/>
    </row>
    <row r="843" spans="31:32" x14ac:dyDescent="0.25">
      <c r="AE843" s="24"/>
      <c r="AF843" s="24"/>
    </row>
    <row r="844" spans="31:32" x14ac:dyDescent="0.25">
      <c r="AE844" s="24"/>
      <c r="AF844" s="24"/>
    </row>
    <row r="845" spans="31:32" x14ac:dyDescent="0.25">
      <c r="AE845" s="24"/>
      <c r="AF845" s="24"/>
    </row>
    <row r="846" spans="31:32" x14ac:dyDescent="0.25">
      <c r="AE846" s="24"/>
      <c r="AF846" s="24"/>
    </row>
    <row r="847" spans="31:32" x14ac:dyDescent="0.25">
      <c r="AE847" s="24"/>
      <c r="AF847" s="24"/>
    </row>
    <row r="848" spans="31:32" x14ac:dyDescent="0.25">
      <c r="AE848" s="24"/>
      <c r="AF848" s="24"/>
    </row>
    <row r="849" spans="31:32" x14ac:dyDescent="0.25">
      <c r="AE849" s="24"/>
      <c r="AF849" s="24"/>
    </row>
    <row r="850" spans="31:32" x14ac:dyDescent="0.25">
      <c r="AE850" s="24"/>
      <c r="AF850" s="24"/>
    </row>
    <row r="851" spans="31:32" x14ac:dyDescent="0.25">
      <c r="AE851" s="24"/>
      <c r="AF851" s="24"/>
    </row>
    <row r="852" spans="31:32" x14ac:dyDescent="0.25">
      <c r="AE852" s="24"/>
      <c r="AF852" s="24"/>
    </row>
    <row r="853" spans="31:32" x14ac:dyDescent="0.25">
      <c r="AE853" s="24"/>
      <c r="AF853" s="24"/>
    </row>
    <row r="854" spans="31:32" x14ac:dyDescent="0.25">
      <c r="AE854" s="24"/>
      <c r="AF854" s="24"/>
    </row>
    <row r="855" spans="31:32" x14ac:dyDescent="0.25">
      <c r="AE855" s="24"/>
      <c r="AF855" s="24"/>
    </row>
    <row r="856" spans="31:32" x14ac:dyDescent="0.25">
      <c r="AE856" s="24"/>
      <c r="AF856" s="24"/>
    </row>
    <row r="857" spans="31:32" x14ac:dyDescent="0.25">
      <c r="AE857" s="24"/>
      <c r="AF857" s="24"/>
    </row>
    <row r="858" spans="31:32" x14ac:dyDescent="0.25">
      <c r="AE858" s="24"/>
      <c r="AF858" s="24"/>
    </row>
    <row r="859" spans="31:32" x14ac:dyDescent="0.25">
      <c r="AE859" s="24"/>
      <c r="AF859" s="24"/>
    </row>
    <row r="860" spans="31:32" x14ac:dyDescent="0.25">
      <c r="AE860" s="24"/>
      <c r="AF860" s="24"/>
    </row>
    <row r="861" spans="31:32" x14ac:dyDescent="0.25">
      <c r="AE861" s="24"/>
      <c r="AF861" s="24"/>
    </row>
    <row r="862" spans="31:32" x14ac:dyDescent="0.25">
      <c r="AE862" s="24"/>
      <c r="AF862" s="24"/>
    </row>
    <row r="863" spans="31:32" x14ac:dyDescent="0.25">
      <c r="AE863" s="24"/>
      <c r="AF863" s="24"/>
    </row>
    <row r="864" spans="31:32" x14ac:dyDescent="0.25">
      <c r="AE864" s="24"/>
      <c r="AF864" s="24"/>
    </row>
    <row r="865" spans="31:32" x14ac:dyDescent="0.25">
      <c r="AE865" s="24"/>
      <c r="AF865" s="24"/>
    </row>
    <row r="866" spans="31:32" x14ac:dyDescent="0.25">
      <c r="AE866" s="24"/>
      <c r="AF866" s="24"/>
    </row>
    <row r="867" spans="31:32" x14ac:dyDescent="0.25">
      <c r="AE867" s="24"/>
      <c r="AF867" s="24"/>
    </row>
    <row r="868" spans="31:32" x14ac:dyDescent="0.25">
      <c r="AE868" s="24"/>
      <c r="AF868" s="24"/>
    </row>
    <row r="869" spans="31:32" x14ac:dyDescent="0.25">
      <c r="AE869" s="24"/>
      <c r="AF869" s="24"/>
    </row>
    <row r="870" spans="31:32" x14ac:dyDescent="0.25">
      <c r="AE870" s="24"/>
      <c r="AF870" s="24"/>
    </row>
    <row r="871" spans="31:32" x14ac:dyDescent="0.25">
      <c r="AE871" s="24"/>
      <c r="AF871" s="24"/>
    </row>
    <row r="872" spans="31:32" x14ac:dyDescent="0.25">
      <c r="AE872" s="24"/>
      <c r="AF872" s="24"/>
    </row>
    <row r="873" spans="31:32" x14ac:dyDescent="0.25">
      <c r="AE873" s="24"/>
      <c r="AF873" s="24"/>
    </row>
    <row r="874" spans="31:32" x14ac:dyDescent="0.25">
      <c r="AE874" s="24"/>
      <c r="AF874" s="24"/>
    </row>
    <row r="875" spans="31:32" x14ac:dyDescent="0.25">
      <c r="AE875" s="24"/>
      <c r="AF875" s="24"/>
    </row>
    <row r="876" spans="31:32" x14ac:dyDescent="0.25">
      <c r="AE876" s="24"/>
      <c r="AF876" s="24"/>
    </row>
    <row r="877" spans="31:32" x14ac:dyDescent="0.25">
      <c r="AE877" s="24"/>
      <c r="AF877" s="24"/>
    </row>
    <row r="878" spans="31:32" x14ac:dyDescent="0.25">
      <c r="AE878" s="24"/>
      <c r="AF878" s="24"/>
    </row>
    <row r="879" spans="31:32" x14ac:dyDescent="0.25">
      <c r="AE879" s="24"/>
      <c r="AF879" s="24"/>
    </row>
    <row r="880" spans="31:32" x14ac:dyDescent="0.25">
      <c r="AE880" s="24"/>
      <c r="AF880" s="24"/>
    </row>
    <row r="881" spans="31:32" x14ac:dyDescent="0.25">
      <c r="AE881" s="24"/>
      <c r="AF881" s="24"/>
    </row>
    <row r="882" spans="31:32" x14ac:dyDescent="0.25">
      <c r="AE882" s="24"/>
      <c r="AF882" s="24"/>
    </row>
    <row r="883" spans="31:32" x14ac:dyDescent="0.25">
      <c r="AE883" s="24"/>
      <c r="AF883" s="24"/>
    </row>
    <row r="884" spans="31:32" x14ac:dyDescent="0.25">
      <c r="AE884" s="24"/>
      <c r="AF884" s="24"/>
    </row>
    <row r="885" spans="31:32" x14ac:dyDescent="0.25">
      <c r="AE885" s="24"/>
      <c r="AF885" s="24"/>
    </row>
    <row r="886" spans="31:32" x14ac:dyDescent="0.25">
      <c r="AE886" s="24"/>
      <c r="AF886" s="24"/>
    </row>
    <row r="887" spans="31:32" x14ac:dyDescent="0.25">
      <c r="AE887" s="24"/>
      <c r="AF887" s="24"/>
    </row>
    <row r="888" spans="31:32" x14ac:dyDescent="0.25">
      <c r="AE888" s="24"/>
      <c r="AF888" s="24"/>
    </row>
    <row r="889" spans="31:32" x14ac:dyDescent="0.25">
      <c r="AE889" s="24"/>
      <c r="AF889" s="24"/>
    </row>
    <row r="890" spans="31:32" x14ac:dyDescent="0.25">
      <c r="AE890" s="24"/>
      <c r="AF890" s="24"/>
    </row>
    <row r="891" spans="31:32" x14ac:dyDescent="0.25">
      <c r="AE891" s="24"/>
      <c r="AF891" s="24"/>
    </row>
    <row r="892" spans="31:32" x14ac:dyDescent="0.25">
      <c r="AE892" s="24"/>
      <c r="AF892" s="24"/>
    </row>
    <row r="893" spans="31:32" x14ac:dyDescent="0.25">
      <c r="AE893" s="24"/>
      <c r="AF893" s="24"/>
    </row>
    <row r="894" spans="31:32" x14ac:dyDescent="0.25">
      <c r="AE894" s="24"/>
      <c r="AF894" s="24"/>
    </row>
    <row r="895" spans="31:32" x14ac:dyDescent="0.25">
      <c r="AE895" s="24"/>
      <c r="AF895" s="24"/>
    </row>
    <row r="896" spans="31:32" x14ac:dyDescent="0.25">
      <c r="AE896" s="24"/>
      <c r="AF896" s="24"/>
    </row>
    <row r="897" spans="31:32" x14ac:dyDescent="0.25">
      <c r="AE897" s="24"/>
      <c r="AF897" s="24"/>
    </row>
    <row r="898" spans="31:32" x14ac:dyDescent="0.25">
      <c r="AE898" s="24"/>
      <c r="AF898" s="24"/>
    </row>
    <row r="899" spans="31:32" x14ac:dyDescent="0.25">
      <c r="AE899" s="24"/>
      <c r="AF899" s="24"/>
    </row>
    <row r="900" spans="31:32" x14ac:dyDescent="0.25">
      <c r="AE900" s="24"/>
      <c r="AF900" s="24"/>
    </row>
    <row r="901" spans="31:32" x14ac:dyDescent="0.25">
      <c r="AE901" s="24"/>
      <c r="AF901" s="24"/>
    </row>
    <row r="902" spans="31:32" x14ac:dyDescent="0.25">
      <c r="AE902" s="24"/>
      <c r="AF902" s="24"/>
    </row>
    <row r="903" spans="31:32" x14ac:dyDescent="0.25">
      <c r="AE903" s="24"/>
      <c r="AF903" s="24"/>
    </row>
    <row r="904" spans="31:32" x14ac:dyDescent="0.25">
      <c r="AE904" s="24"/>
      <c r="AF904" s="24"/>
    </row>
    <row r="905" spans="31:32" x14ac:dyDescent="0.25">
      <c r="AE905" s="24"/>
      <c r="AF905" s="24"/>
    </row>
    <row r="906" spans="31:32" x14ac:dyDescent="0.25">
      <c r="AE906" s="24"/>
      <c r="AF906" s="24"/>
    </row>
    <row r="907" spans="31:32" x14ac:dyDescent="0.25">
      <c r="AE907" s="24"/>
      <c r="AF907" s="24"/>
    </row>
    <row r="908" spans="31:32" x14ac:dyDescent="0.25">
      <c r="AE908" s="24"/>
      <c r="AF908" s="24"/>
    </row>
    <row r="909" spans="31:32" x14ac:dyDescent="0.25">
      <c r="AE909" s="24"/>
      <c r="AF909" s="24"/>
    </row>
    <row r="910" spans="31:32" x14ac:dyDescent="0.25">
      <c r="AE910" s="24"/>
      <c r="AF910" s="24"/>
    </row>
    <row r="911" spans="31:32" x14ac:dyDescent="0.25">
      <c r="AE911" s="24"/>
      <c r="AF911" s="24"/>
    </row>
    <row r="912" spans="31:32" x14ac:dyDescent="0.25">
      <c r="AE912" s="24"/>
      <c r="AF912" s="24"/>
    </row>
    <row r="913" spans="31:32" x14ac:dyDescent="0.25">
      <c r="AE913" s="24"/>
      <c r="AF913" s="24"/>
    </row>
    <row r="914" spans="31:32" x14ac:dyDescent="0.25">
      <c r="AE914" s="24"/>
      <c r="AF914" s="24"/>
    </row>
    <row r="915" spans="31:32" x14ac:dyDescent="0.25">
      <c r="AE915" s="24"/>
      <c r="AF915" s="24"/>
    </row>
    <row r="916" spans="31:32" x14ac:dyDescent="0.25">
      <c r="AE916" s="24"/>
      <c r="AF916" s="24"/>
    </row>
    <row r="917" spans="31:32" x14ac:dyDescent="0.25">
      <c r="AE917" s="24"/>
      <c r="AF917" s="24"/>
    </row>
    <row r="918" spans="31:32" x14ac:dyDescent="0.25">
      <c r="AE918" s="24"/>
      <c r="AF918" s="24"/>
    </row>
    <row r="919" spans="31:32" x14ac:dyDescent="0.25">
      <c r="AE919" s="24"/>
      <c r="AF919" s="24"/>
    </row>
    <row r="920" spans="31:32" x14ac:dyDescent="0.25">
      <c r="AE920" s="24"/>
      <c r="AF920" s="24"/>
    </row>
    <row r="921" spans="31:32" x14ac:dyDescent="0.25">
      <c r="AE921" s="24"/>
      <c r="AF921" s="24"/>
    </row>
    <row r="922" spans="31:32" x14ac:dyDescent="0.25">
      <c r="AE922" s="24"/>
      <c r="AF922" s="24"/>
    </row>
    <row r="923" spans="31:32" x14ac:dyDescent="0.25">
      <c r="AE923" s="24"/>
      <c r="AF923" s="24"/>
    </row>
    <row r="924" spans="31:32" x14ac:dyDescent="0.25">
      <c r="AE924" s="24"/>
      <c r="AF924" s="24"/>
    </row>
    <row r="925" spans="31:32" x14ac:dyDescent="0.25">
      <c r="AE925" s="24"/>
      <c r="AF925" s="24"/>
    </row>
    <row r="926" spans="31:32" x14ac:dyDescent="0.25">
      <c r="AE926" s="24"/>
      <c r="AF926" s="24"/>
    </row>
    <row r="927" spans="31:32" x14ac:dyDescent="0.25">
      <c r="AE927" s="24"/>
      <c r="AF927" s="24"/>
    </row>
    <row r="928" spans="31:32" x14ac:dyDescent="0.25">
      <c r="AE928" s="24"/>
      <c r="AF928" s="24"/>
    </row>
    <row r="929" spans="31:32" x14ac:dyDescent="0.25">
      <c r="AE929" s="24"/>
      <c r="AF929" s="24"/>
    </row>
    <row r="930" spans="31:32" x14ac:dyDescent="0.25">
      <c r="AE930" s="24"/>
      <c r="AF930" s="24"/>
    </row>
    <row r="931" spans="31:32" x14ac:dyDescent="0.25">
      <c r="AE931" s="24"/>
      <c r="AF931" s="24"/>
    </row>
    <row r="932" spans="31:32" x14ac:dyDescent="0.25">
      <c r="AE932" s="24"/>
      <c r="AF932" s="24"/>
    </row>
    <row r="933" spans="31:32" x14ac:dyDescent="0.25">
      <c r="AE933" s="24"/>
      <c r="AF933" s="24"/>
    </row>
    <row r="934" spans="31:32" x14ac:dyDescent="0.25">
      <c r="AE934" s="24"/>
      <c r="AF934" s="24"/>
    </row>
    <row r="935" spans="31:32" x14ac:dyDescent="0.25">
      <c r="AE935" s="24"/>
      <c r="AF935" s="24"/>
    </row>
    <row r="936" spans="31:32" x14ac:dyDescent="0.25">
      <c r="AE936" s="24"/>
      <c r="AF936" s="24"/>
    </row>
    <row r="937" spans="31:32" x14ac:dyDescent="0.25">
      <c r="AE937" s="24"/>
      <c r="AF937" s="24"/>
    </row>
    <row r="938" spans="31:32" x14ac:dyDescent="0.25">
      <c r="AE938" s="24"/>
      <c r="AF938" s="24"/>
    </row>
    <row r="939" spans="31:32" x14ac:dyDescent="0.25">
      <c r="AE939" s="24"/>
      <c r="AF939" s="24"/>
    </row>
    <row r="940" spans="31:32" x14ac:dyDescent="0.25">
      <c r="AE940" s="24"/>
      <c r="AF940" s="24"/>
    </row>
    <row r="941" spans="31:32" x14ac:dyDescent="0.25">
      <c r="AE941" s="24"/>
      <c r="AF941" s="24"/>
    </row>
    <row r="942" spans="31:32" x14ac:dyDescent="0.25">
      <c r="AE942" s="24"/>
      <c r="AF942" s="24"/>
    </row>
    <row r="943" spans="31:32" x14ac:dyDescent="0.25">
      <c r="AE943" s="24"/>
      <c r="AF943" s="24"/>
    </row>
    <row r="944" spans="31:32" x14ac:dyDescent="0.25">
      <c r="AE944" s="24"/>
      <c r="AF944" s="24"/>
    </row>
    <row r="945" spans="31:32" x14ac:dyDescent="0.25">
      <c r="AE945" s="24"/>
      <c r="AF945" s="24"/>
    </row>
    <row r="946" spans="31:32" x14ac:dyDescent="0.25">
      <c r="AE946" s="24"/>
      <c r="AF946" s="24"/>
    </row>
    <row r="947" spans="31:32" x14ac:dyDescent="0.25">
      <c r="AE947" s="24"/>
      <c r="AF947" s="24"/>
    </row>
    <row r="948" spans="31:32" x14ac:dyDescent="0.25">
      <c r="AE948" s="24"/>
      <c r="AF948" s="24"/>
    </row>
    <row r="949" spans="31:32" x14ac:dyDescent="0.25">
      <c r="AE949" s="24"/>
      <c r="AF949" s="24"/>
    </row>
    <row r="950" spans="31:32" x14ac:dyDescent="0.25">
      <c r="AE950" s="24"/>
      <c r="AF950" s="24"/>
    </row>
    <row r="951" spans="31:32" x14ac:dyDescent="0.25">
      <c r="AE951" s="24"/>
      <c r="AF951" s="24"/>
    </row>
    <row r="952" spans="31:32" x14ac:dyDescent="0.25">
      <c r="AE952" s="24"/>
      <c r="AF952" s="24"/>
    </row>
    <row r="953" spans="31:32" x14ac:dyDescent="0.25">
      <c r="AE953" s="24"/>
      <c r="AF953" s="24"/>
    </row>
    <row r="954" spans="31:32" x14ac:dyDescent="0.25">
      <c r="AE954" s="24"/>
      <c r="AF954" s="24"/>
    </row>
    <row r="955" spans="31:32" x14ac:dyDescent="0.25">
      <c r="AE955" s="24"/>
      <c r="AF955" s="24"/>
    </row>
    <row r="956" spans="31:32" x14ac:dyDescent="0.25">
      <c r="AE956" s="24"/>
      <c r="AF956" s="24"/>
    </row>
    <row r="957" spans="31:32" x14ac:dyDescent="0.25">
      <c r="AE957" s="24"/>
      <c r="AF957" s="24"/>
    </row>
    <row r="958" spans="31:32" x14ac:dyDescent="0.25">
      <c r="AE958" s="24"/>
      <c r="AF958" s="24"/>
    </row>
    <row r="959" spans="31:32" x14ac:dyDescent="0.25">
      <c r="AE959" s="24"/>
      <c r="AF959" s="24"/>
    </row>
    <row r="960" spans="31:32" x14ac:dyDescent="0.25">
      <c r="AE960" s="24"/>
      <c r="AF960" s="24"/>
    </row>
    <row r="961" spans="31:32" x14ac:dyDescent="0.25">
      <c r="AE961" s="24"/>
      <c r="AF961" s="24"/>
    </row>
    <row r="962" spans="31:32" x14ac:dyDescent="0.25">
      <c r="AE962" s="24"/>
      <c r="AF962" s="24"/>
    </row>
    <row r="963" spans="31:32" x14ac:dyDescent="0.25">
      <c r="AE963" s="24"/>
      <c r="AF963" s="24"/>
    </row>
    <row r="964" spans="31:32" x14ac:dyDescent="0.25">
      <c r="AE964" s="24"/>
      <c r="AF964" s="24"/>
    </row>
    <row r="965" spans="31:32" x14ac:dyDescent="0.25">
      <c r="AE965" s="24"/>
      <c r="AF965" s="24"/>
    </row>
    <row r="966" spans="31:32" x14ac:dyDescent="0.25">
      <c r="AE966" s="24"/>
      <c r="AF966" s="24"/>
    </row>
    <row r="967" spans="31:32" x14ac:dyDescent="0.25">
      <c r="AE967" s="24"/>
      <c r="AF967" s="24"/>
    </row>
    <row r="968" spans="31:32" x14ac:dyDescent="0.25">
      <c r="AE968" s="24"/>
      <c r="AF968" s="24"/>
    </row>
    <row r="969" spans="31:32" x14ac:dyDescent="0.25">
      <c r="AE969" s="24"/>
      <c r="AF969" s="24"/>
    </row>
    <row r="970" spans="31:32" x14ac:dyDescent="0.25">
      <c r="AE970" s="24"/>
      <c r="AF970" s="24"/>
    </row>
    <row r="971" spans="31:32" x14ac:dyDescent="0.25">
      <c r="AE971" s="24"/>
      <c r="AF971" s="24"/>
    </row>
    <row r="972" spans="31:32" x14ac:dyDescent="0.25">
      <c r="AE972" s="24"/>
      <c r="AF972" s="24"/>
    </row>
    <row r="973" spans="31:32" x14ac:dyDescent="0.25">
      <c r="AE973" s="24"/>
      <c r="AF973" s="24"/>
    </row>
    <row r="974" spans="31:32" x14ac:dyDescent="0.25">
      <c r="AE974" s="24"/>
      <c r="AF974" s="24"/>
    </row>
    <row r="975" spans="31:32" x14ac:dyDescent="0.25">
      <c r="AE975" s="24"/>
      <c r="AF975" s="24"/>
    </row>
    <row r="976" spans="31:32" x14ac:dyDescent="0.25">
      <c r="AE976" s="24"/>
      <c r="AF976" s="24"/>
    </row>
    <row r="977" spans="31:32" x14ac:dyDescent="0.25">
      <c r="AE977" s="24"/>
      <c r="AF977" s="24"/>
    </row>
    <row r="978" spans="31:32" x14ac:dyDescent="0.25">
      <c r="AE978" s="24"/>
      <c r="AF978" s="24"/>
    </row>
    <row r="979" spans="31:32" x14ac:dyDescent="0.25">
      <c r="AE979" s="24"/>
      <c r="AF979" s="24"/>
    </row>
    <row r="980" spans="31:32" x14ac:dyDescent="0.25">
      <c r="AE980" s="24"/>
      <c r="AF980" s="24"/>
    </row>
    <row r="981" spans="31:32" x14ac:dyDescent="0.25">
      <c r="AE981" s="24"/>
      <c r="AF981" s="24"/>
    </row>
    <row r="982" spans="31:32" x14ac:dyDescent="0.25">
      <c r="AE982" s="24"/>
      <c r="AF982" s="24"/>
    </row>
    <row r="983" spans="31:32" x14ac:dyDescent="0.25">
      <c r="AE983" s="24"/>
      <c r="AF983" s="24"/>
    </row>
    <row r="984" spans="31:32" x14ac:dyDescent="0.25">
      <c r="AE984" s="24"/>
      <c r="AF984" s="24"/>
    </row>
    <row r="985" spans="31:32" x14ac:dyDescent="0.25">
      <c r="AE985" s="24"/>
      <c r="AF985" s="24"/>
    </row>
    <row r="986" spans="31:32" x14ac:dyDescent="0.25">
      <c r="AE986" s="24"/>
      <c r="AF986" s="24"/>
    </row>
    <row r="987" spans="31:32" x14ac:dyDescent="0.25">
      <c r="AE987" s="24"/>
      <c r="AF987" s="24"/>
    </row>
    <row r="988" spans="31:32" x14ac:dyDescent="0.25">
      <c r="AE988" s="24"/>
      <c r="AF988" s="24"/>
    </row>
    <row r="989" spans="31:32" x14ac:dyDescent="0.25">
      <c r="AE989" s="24"/>
      <c r="AF989" s="24"/>
    </row>
    <row r="990" spans="31:32" x14ac:dyDescent="0.25">
      <c r="AE990" s="24"/>
      <c r="AF990" s="24"/>
    </row>
    <row r="991" spans="31:32" x14ac:dyDescent="0.25">
      <c r="AE991" s="24"/>
      <c r="AF991" s="24"/>
    </row>
    <row r="992" spans="31:32" x14ac:dyDescent="0.25">
      <c r="AE992" s="24"/>
      <c r="AF992" s="24"/>
    </row>
    <row r="993" spans="31:32" x14ac:dyDescent="0.25">
      <c r="AE993" s="24"/>
      <c r="AF993" s="24"/>
    </row>
    <row r="994" spans="31:32" x14ac:dyDescent="0.25">
      <c r="AE994" s="24"/>
      <c r="AF994" s="24"/>
    </row>
    <row r="995" spans="31:32" x14ac:dyDescent="0.25">
      <c r="AE995" s="24"/>
      <c r="AF995" s="24"/>
    </row>
    <row r="996" spans="31:32" x14ac:dyDescent="0.25">
      <c r="AE996" s="24"/>
      <c r="AF996" s="24"/>
    </row>
    <row r="997" spans="31:32" x14ac:dyDescent="0.25">
      <c r="AE997" s="24"/>
      <c r="AF997" s="24"/>
    </row>
    <row r="998" spans="31:32" x14ac:dyDescent="0.25">
      <c r="AE998" s="24"/>
      <c r="AF998" s="24"/>
    </row>
    <row r="999" spans="31:32" x14ac:dyDescent="0.25">
      <c r="AE999" s="24"/>
      <c r="AF999" s="24"/>
    </row>
    <row r="1000" spans="31:32" x14ac:dyDescent="0.25">
      <c r="AE1000" s="24"/>
      <c r="AF1000" s="24"/>
    </row>
    <row r="1001" spans="31:32" x14ac:dyDescent="0.25">
      <c r="AE1001" s="24"/>
      <c r="AF1001" s="24"/>
    </row>
    <row r="1002" spans="31:32" x14ac:dyDescent="0.25">
      <c r="AE1002" s="24"/>
      <c r="AF1002" s="24"/>
    </row>
    <row r="1003" spans="31:32" x14ac:dyDescent="0.25">
      <c r="AE1003" s="24"/>
      <c r="AF1003" s="24"/>
    </row>
    <row r="1004" spans="31:32" x14ac:dyDescent="0.25">
      <c r="AE1004" s="24"/>
      <c r="AF1004" s="24"/>
    </row>
    <row r="1005" spans="31:32" x14ac:dyDescent="0.25">
      <c r="AE1005" s="24"/>
      <c r="AF1005" s="24"/>
    </row>
    <row r="1006" spans="31:32" x14ac:dyDescent="0.25">
      <c r="AE1006" s="24"/>
      <c r="AF1006" s="24"/>
    </row>
    <row r="1007" spans="31:32" x14ac:dyDescent="0.25">
      <c r="AE1007" s="24"/>
      <c r="AF1007" s="24"/>
    </row>
    <row r="1008" spans="31:32" x14ac:dyDescent="0.25">
      <c r="AE1008" s="24"/>
      <c r="AF1008" s="24"/>
    </row>
    <row r="1009" spans="31:32" x14ac:dyDescent="0.25">
      <c r="AE1009" s="24"/>
      <c r="AF1009" s="24"/>
    </row>
    <row r="1010" spans="31:32" x14ac:dyDescent="0.25">
      <c r="AE1010" s="24"/>
      <c r="AF1010" s="24"/>
    </row>
    <row r="1011" spans="31:32" x14ac:dyDescent="0.25">
      <c r="AE1011" s="24"/>
      <c r="AF1011" s="24"/>
    </row>
    <row r="1012" spans="31:32" x14ac:dyDescent="0.25">
      <c r="AE1012" s="24"/>
      <c r="AF1012" s="24"/>
    </row>
    <row r="1013" spans="31:32" x14ac:dyDescent="0.25">
      <c r="AE1013" s="24"/>
      <c r="AF1013" s="24"/>
    </row>
    <row r="1014" spans="31:32" x14ac:dyDescent="0.25">
      <c r="AE1014" s="24"/>
      <c r="AF1014" s="24"/>
    </row>
    <row r="1015" spans="31:32" x14ac:dyDescent="0.25">
      <c r="AE1015" s="24"/>
      <c r="AF1015" s="24"/>
    </row>
    <row r="1016" spans="31:32" x14ac:dyDescent="0.25">
      <c r="AE1016" s="24"/>
      <c r="AF1016" s="24"/>
    </row>
    <row r="1017" spans="31:32" x14ac:dyDescent="0.25">
      <c r="AE1017" s="24"/>
      <c r="AF1017" s="24"/>
    </row>
    <row r="1018" spans="31:32" x14ac:dyDescent="0.25">
      <c r="AE1018" s="24"/>
      <c r="AF1018" s="24"/>
    </row>
    <row r="1019" spans="31:32" x14ac:dyDescent="0.25">
      <c r="AE1019" s="24"/>
      <c r="AF1019" s="24"/>
    </row>
    <row r="1020" spans="31:32" x14ac:dyDescent="0.25">
      <c r="AE1020" s="24"/>
      <c r="AF1020" s="24"/>
    </row>
    <row r="1021" spans="31:32" x14ac:dyDescent="0.25">
      <c r="AE1021" s="24"/>
      <c r="AF1021" s="24"/>
    </row>
    <row r="1022" spans="31:32" x14ac:dyDescent="0.25">
      <c r="AE1022" s="24"/>
      <c r="AF1022" s="24"/>
    </row>
    <row r="1023" spans="31:32" x14ac:dyDescent="0.25">
      <c r="AE1023" s="24"/>
      <c r="AF1023" s="24"/>
    </row>
    <row r="1024" spans="31:32" x14ac:dyDescent="0.25">
      <c r="AE1024" s="24"/>
      <c r="AF1024" s="24"/>
    </row>
    <row r="1025" spans="31:32" x14ac:dyDescent="0.25">
      <c r="AE1025" s="24"/>
      <c r="AF1025" s="24"/>
    </row>
    <row r="1026" spans="31:32" x14ac:dyDescent="0.25">
      <c r="AE1026" s="24"/>
      <c r="AF1026" s="24"/>
    </row>
    <row r="1027" spans="31:32" x14ac:dyDescent="0.25">
      <c r="AE1027" s="24"/>
      <c r="AF1027" s="24"/>
    </row>
    <row r="1028" spans="31:32" x14ac:dyDescent="0.25">
      <c r="AE1028" s="24"/>
      <c r="AF1028" s="24"/>
    </row>
    <row r="1029" spans="31:32" x14ac:dyDescent="0.25">
      <c r="AE1029" s="24"/>
      <c r="AF1029" s="24"/>
    </row>
    <row r="1030" spans="31:32" x14ac:dyDescent="0.25">
      <c r="AE1030" s="24"/>
      <c r="AF1030" s="24"/>
    </row>
    <row r="1031" spans="31:32" x14ac:dyDescent="0.25">
      <c r="AE1031" s="24"/>
      <c r="AF1031" s="24"/>
    </row>
    <row r="1032" spans="31:32" x14ac:dyDescent="0.25">
      <c r="AE1032" s="24"/>
      <c r="AF1032" s="24"/>
    </row>
    <row r="1033" spans="31:32" x14ac:dyDescent="0.25">
      <c r="AE1033" s="24"/>
      <c r="AF1033" s="24"/>
    </row>
    <row r="1034" spans="31:32" x14ac:dyDescent="0.25">
      <c r="AE1034" s="24"/>
      <c r="AF1034" s="24"/>
    </row>
    <row r="1035" spans="31:32" x14ac:dyDescent="0.25">
      <c r="AE1035" s="24"/>
      <c r="AF1035" s="24"/>
    </row>
    <row r="1036" spans="31:32" x14ac:dyDescent="0.25">
      <c r="AE1036" s="24"/>
      <c r="AF1036" s="24"/>
    </row>
    <row r="1037" spans="31:32" x14ac:dyDescent="0.25">
      <c r="AE1037" s="24"/>
      <c r="AF1037" s="24"/>
    </row>
    <row r="1038" spans="31:32" x14ac:dyDescent="0.25">
      <c r="AE1038" s="24"/>
      <c r="AF1038" s="24"/>
    </row>
    <row r="1039" spans="31:32" x14ac:dyDescent="0.25">
      <c r="AE1039" s="24"/>
      <c r="AF1039" s="24"/>
    </row>
    <row r="1040" spans="31:32" x14ac:dyDescent="0.25">
      <c r="AE1040" s="24"/>
      <c r="AF1040" s="24"/>
    </row>
    <row r="1041" spans="31:32" x14ac:dyDescent="0.25">
      <c r="AE1041" s="24"/>
      <c r="AF1041" s="24"/>
    </row>
    <row r="1042" spans="31:32" x14ac:dyDescent="0.25">
      <c r="AE1042" s="24"/>
      <c r="AF1042" s="24"/>
    </row>
    <row r="1043" spans="31:32" x14ac:dyDescent="0.25">
      <c r="AE1043" s="24"/>
      <c r="AF1043" s="24"/>
    </row>
    <row r="1044" spans="31:32" x14ac:dyDescent="0.25">
      <c r="AE1044" s="24"/>
      <c r="AF1044" s="24"/>
    </row>
    <row r="1045" spans="31:32" x14ac:dyDescent="0.25">
      <c r="AE1045" s="24"/>
      <c r="AF1045" s="24"/>
    </row>
    <row r="1046" spans="31:32" x14ac:dyDescent="0.25">
      <c r="AE1046" s="24"/>
      <c r="AF1046" s="24"/>
    </row>
    <row r="1047" spans="31:32" x14ac:dyDescent="0.25">
      <c r="AE1047" s="24"/>
      <c r="AF1047" s="24"/>
    </row>
    <row r="1048" spans="31:32" x14ac:dyDescent="0.25">
      <c r="AE1048" s="24"/>
      <c r="AF1048" s="24"/>
    </row>
    <row r="1049" spans="31:32" x14ac:dyDescent="0.25">
      <c r="AE1049" s="24"/>
      <c r="AF1049" s="24"/>
    </row>
    <row r="1050" spans="31:32" x14ac:dyDescent="0.25">
      <c r="AE1050" s="24"/>
      <c r="AF1050" s="24"/>
    </row>
    <row r="1051" spans="31:32" x14ac:dyDescent="0.25">
      <c r="AE1051" s="24"/>
      <c r="AF1051" s="24"/>
    </row>
    <row r="1052" spans="31:32" x14ac:dyDescent="0.25">
      <c r="AE1052" s="24"/>
      <c r="AF1052" s="24"/>
    </row>
    <row r="1053" spans="31:32" x14ac:dyDescent="0.25">
      <c r="AE1053" s="24"/>
      <c r="AF1053" s="24"/>
    </row>
    <row r="1054" spans="31:32" x14ac:dyDescent="0.25">
      <c r="AE1054" s="24"/>
      <c r="AF1054" s="24"/>
    </row>
    <row r="1055" spans="31:32" x14ac:dyDescent="0.25">
      <c r="AE1055" s="24"/>
      <c r="AF1055" s="24"/>
    </row>
    <row r="1056" spans="31:32" x14ac:dyDescent="0.25">
      <c r="AE1056" s="24"/>
      <c r="AF1056" s="24"/>
    </row>
    <row r="1057" spans="31:32" x14ac:dyDescent="0.25">
      <c r="AE1057" s="24"/>
      <c r="AF1057" s="24"/>
    </row>
    <row r="1058" spans="31:32" x14ac:dyDescent="0.25">
      <c r="AE1058" s="24"/>
      <c r="AF1058" s="24"/>
    </row>
    <row r="1059" spans="31:32" x14ac:dyDescent="0.25">
      <c r="AE1059" s="24"/>
      <c r="AF1059" s="24"/>
    </row>
    <row r="1060" spans="31:32" x14ac:dyDescent="0.25">
      <c r="AE1060" s="24"/>
      <c r="AF1060" s="24"/>
    </row>
    <row r="1061" spans="31:32" x14ac:dyDescent="0.25">
      <c r="AE1061" s="24"/>
      <c r="AF1061" s="24"/>
    </row>
    <row r="1062" spans="31:32" x14ac:dyDescent="0.25">
      <c r="AE1062" s="24"/>
      <c r="AF1062" s="24"/>
    </row>
    <row r="1063" spans="31:32" x14ac:dyDescent="0.25">
      <c r="AE1063" s="24"/>
      <c r="AF1063" s="24"/>
    </row>
    <row r="1064" spans="31:32" x14ac:dyDescent="0.25">
      <c r="AE1064" s="24"/>
      <c r="AF1064" s="24"/>
    </row>
    <row r="1065" spans="31:32" x14ac:dyDescent="0.25">
      <c r="AE1065" s="24"/>
      <c r="AF1065" s="24"/>
    </row>
    <row r="1066" spans="31:32" x14ac:dyDescent="0.25">
      <c r="AE1066" s="24"/>
      <c r="AF1066" s="24"/>
    </row>
    <row r="1067" spans="31:32" x14ac:dyDescent="0.25">
      <c r="AE1067" s="24"/>
      <c r="AF1067" s="24"/>
    </row>
    <row r="1068" spans="31:32" x14ac:dyDescent="0.25">
      <c r="AE1068" s="24"/>
      <c r="AF1068" s="24"/>
    </row>
    <row r="1069" spans="31:32" x14ac:dyDescent="0.25">
      <c r="AE1069" s="24"/>
      <c r="AF1069" s="24"/>
    </row>
    <row r="1070" spans="31:32" x14ac:dyDescent="0.25">
      <c r="AE1070" s="24"/>
      <c r="AF1070" s="24"/>
    </row>
    <row r="1071" spans="31:32" x14ac:dyDescent="0.25">
      <c r="AE1071" s="24"/>
      <c r="AF1071" s="24"/>
    </row>
    <row r="1072" spans="31:32" x14ac:dyDescent="0.25">
      <c r="AE1072" s="24"/>
      <c r="AF1072" s="24"/>
    </row>
    <row r="1073" spans="31:32" x14ac:dyDescent="0.25">
      <c r="AE1073" s="24"/>
      <c r="AF1073" s="24"/>
    </row>
    <row r="1074" spans="31:32" x14ac:dyDescent="0.25">
      <c r="AE1074" s="24"/>
      <c r="AF1074" s="24"/>
    </row>
    <row r="1075" spans="31:32" x14ac:dyDescent="0.25">
      <c r="AE1075" s="24"/>
      <c r="AF1075" s="24"/>
    </row>
    <row r="1076" spans="31:32" x14ac:dyDescent="0.25">
      <c r="AE1076" s="24"/>
      <c r="AF1076" s="24"/>
    </row>
    <row r="1077" spans="31:32" x14ac:dyDescent="0.25">
      <c r="AE1077" s="24"/>
      <c r="AF1077" s="24"/>
    </row>
    <row r="1078" spans="31:32" x14ac:dyDescent="0.25">
      <c r="AE1078" s="24"/>
      <c r="AF1078" s="24"/>
    </row>
    <row r="1079" spans="31:32" x14ac:dyDescent="0.25">
      <c r="AE1079" s="24"/>
      <c r="AF1079" s="24"/>
    </row>
    <row r="1080" spans="31:32" x14ac:dyDescent="0.25">
      <c r="AE1080" s="24"/>
      <c r="AF1080" s="24"/>
    </row>
    <row r="1081" spans="31:32" x14ac:dyDescent="0.25">
      <c r="AE1081" s="24"/>
      <c r="AF1081" s="24"/>
    </row>
    <row r="1082" spans="31:32" x14ac:dyDescent="0.25">
      <c r="AE1082" s="24"/>
      <c r="AF1082" s="24"/>
    </row>
    <row r="1083" spans="31:32" x14ac:dyDescent="0.25">
      <c r="AE1083" s="24"/>
      <c r="AF1083" s="24"/>
    </row>
    <row r="1084" spans="31:32" x14ac:dyDescent="0.25">
      <c r="AE1084" s="24"/>
      <c r="AF1084" s="24"/>
    </row>
    <row r="1085" spans="31:32" x14ac:dyDescent="0.25">
      <c r="AE1085" s="24"/>
      <c r="AF1085" s="24"/>
    </row>
    <row r="1086" spans="31:32" x14ac:dyDescent="0.25">
      <c r="AE1086" s="24"/>
      <c r="AF1086" s="24"/>
    </row>
    <row r="1087" spans="31:32" x14ac:dyDescent="0.25">
      <c r="AE1087" s="24"/>
      <c r="AF1087" s="24"/>
    </row>
    <row r="1088" spans="31:32" x14ac:dyDescent="0.25">
      <c r="AE1088" s="24"/>
      <c r="AF1088" s="24"/>
    </row>
    <row r="1089" spans="31:32" x14ac:dyDescent="0.25">
      <c r="AE1089" s="24"/>
      <c r="AF1089" s="24"/>
    </row>
    <row r="1090" spans="31:32" x14ac:dyDescent="0.25">
      <c r="AE1090" s="24"/>
      <c r="AF1090" s="24"/>
    </row>
    <row r="1091" spans="31:32" x14ac:dyDescent="0.25">
      <c r="AE1091" s="24"/>
      <c r="AF1091" s="24"/>
    </row>
    <row r="1092" spans="31:32" x14ac:dyDescent="0.25">
      <c r="AE1092" s="24"/>
      <c r="AF1092" s="24"/>
    </row>
    <row r="1093" spans="31:32" x14ac:dyDescent="0.25">
      <c r="AE1093" s="24"/>
      <c r="AF1093" s="24"/>
    </row>
    <row r="1094" spans="31:32" x14ac:dyDescent="0.25">
      <c r="AE1094" s="24"/>
      <c r="AF1094" s="24"/>
    </row>
    <row r="1095" spans="31:32" x14ac:dyDescent="0.25">
      <c r="AE1095" s="24"/>
      <c r="AF1095" s="24"/>
    </row>
    <row r="1096" spans="31:32" x14ac:dyDescent="0.25">
      <c r="AE1096" s="24"/>
      <c r="AF1096" s="24"/>
    </row>
    <row r="1097" spans="31:32" x14ac:dyDescent="0.25">
      <c r="AE1097" s="24"/>
      <c r="AF1097" s="24"/>
    </row>
    <row r="1098" spans="31:32" x14ac:dyDescent="0.25">
      <c r="AE1098" s="24"/>
      <c r="AF1098" s="24"/>
    </row>
    <row r="1099" spans="31:32" x14ac:dyDescent="0.25">
      <c r="AE1099" s="24"/>
      <c r="AF1099" s="24"/>
    </row>
    <row r="1100" spans="31:32" x14ac:dyDescent="0.25">
      <c r="AE1100" s="24"/>
      <c r="AF1100" s="24"/>
    </row>
    <row r="1101" spans="31:32" x14ac:dyDescent="0.25">
      <c r="AE1101" s="24"/>
      <c r="AF1101" s="24"/>
    </row>
    <row r="1102" spans="31:32" x14ac:dyDescent="0.25">
      <c r="AE1102" s="24"/>
      <c r="AF1102" s="24"/>
    </row>
    <row r="1103" spans="31:32" x14ac:dyDescent="0.25">
      <c r="AE1103" s="24"/>
      <c r="AF1103" s="24"/>
    </row>
    <row r="1104" spans="31:32" x14ac:dyDescent="0.25">
      <c r="AE1104" s="24"/>
      <c r="AF1104" s="24"/>
    </row>
    <row r="1105" spans="31:32" x14ac:dyDescent="0.25">
      <c r="AE1105" s="24"/>
      <c r="AF1105" s="24"/>
    </row>
    <row r="1106" spans="31:32" x14ac:dyDescent="0.25">
      <c r="AE1106" s="24"/>
      <c r="AF1106" s="24"/>
    </row>
    <row r="1107" spans="31:32" x14ac:dyDescent="0.25">
      <c r="AE1107" s="24"/>
      <c r="AF1107" s="24"/>
    </row>
    <row r="1108" spans="31:32" x14ac:dyDescent="0.25">
      <c r="AE1108" s="24"/>
      <c r="AF1108" s="24"/>
    </row>
    <row r="1109" spans="31:32" x14ac:dyDescent="0.25">
      <c r="AE1109" s="24"/>
      <c r="AF1109" s="24"/>
    </row>
    <row r="1110" spans="31:32" x14ac:dyDescent="0.25">
      <c r="AE1110" s="24"/>
      <c r="AF1110" s="24"/>
    </row>
    <row r="1111" spans="31:32" x14ac:dyDescent="0.25">
      <c r="AE1111" s="24"/>
      <c r="AF1111" s="24"/>
    </row>
    <row r="1112" spans="31:32" x14ac:dyDescent="0.25">
      <c r="AE1112" s="24"/>
      <c r="AF1112" s="24"/>
    </row>
    <row r="1113" spans="31:32" x14ac:dyDescent="0.25">
      <c r="AE1113" s="24"/>
      <c r="AF1113" s="24"/>
    </row>
    <row r="1114" spans="31:32" x14ac:dyDescent="0.25">
      <c r="AE1114" s="24"/>
      <c r="AF1114" s="24"/>
    </row>
    <row r="1115" spans="31:32" x14ac:dyDescent="0.25">
      <c r="AE1115" s="24"/>
      <c r="AF1115" s="24"/>
    </row>
    <row r="1116" spans="31:32" x14ac:dyDescent="0.25">
      <c r="AE1116" s="24"/>
      <c r="AF1116" s="24"/>
    </row>
    <row r="1117" spans="31:32" x14ac:dyDescent="0.25">
      <c r="AE1117" s="24"/>
      <c r="AF1117" s="24"/>
    </row>
    <row r="1118" spans="31:32" x14ac:dyDescent="0.25">
      <c r="AE1118" s="24"/>
      <c r="AF1118" s="24"/>
    </row>
    <row r="1119" spans="31:32" x14ac:dyDescent="0.25">
      <c r="AE1119" s="24"/>
      <c r="AF1119" s="24"/>
    </row>
    <row r="1120" spans="31:32" x14ac:dyDescent="0.25">
      <c r="AE1120" s="24"/>
      <c r="AF1120" s="24"/>
    </row>
    <row r="1121" spans="31:32" x14ac:dyDescent="0.25">
      <c r="AE1121" s="24"/>
      <c r="AF1121" s="24"/>
    </row>
    <row r="1122" spans="31:32" x14ac:dyDescent="0.25">
      <c r="AE1122" s="24"/>
      <c r="AF1122" s="24"/>
    </row>
    <row r="1123" spans="31:32" x14ac:dyDescent="0.25">
      <c r="AE1123" s="24"/>
      <c r="AF1123" s="24"/>
    </row>
    <row r="1124" spans="31:32" x14ac:dyDescent="0.25">
      <c r="AE1124" s="24"/>
      <c r="AF1124" s="24"/>
    </row>
    <row r="1125" spans="31:32" x14ac:dyDescent="0.25">
      <c r="AE1125" s="24"/>
      <c r="AF1125" s="24"/>
    </row>
    <row r="1126" spans="31:32" x14ac:dyDescent="0.25">
      <c r="AE1126" s="24"/>
      <c r="AF1126" s="24"/>
    </row>
    <row r="1127" spans="31:32" x14ac:dyDescent="0.25">
      <c r="AE1127" s="24"/>
      <c r="AF1127" s="24"/>
    </row>
    <row r="1128" spans="31:32" x14ac:dyDescent="0.25">
      <c r="AE1128" s="24"/>
      <c r="AF1128" s="24"/>
    </row>
    <row r="1129" spans="31:32" x14ac:dyDescent="0.25">
      <c r="AE1129" s="24"/>
      <c r="AF1129" s="24"/>
    </row>
    <row r="1130" spans="31:32" x14ac:dyDescent="0.25">
      <c r="AE1130" s="24"/>
      <c r="AF1130" s="24"/>
    </row>
    <row r="1131" spans="31:32" x14ac:dyDescent="0.25">
      <c r="AE1131" s="24"/>
      <c r="AF1131" s="24"/>
    </row>
    <row r="1132" spans="31:32" x14ac:dyDescent="0.25">
      <c r="AE1132" s="24"/>
      <c r="AF1132" s="24"/>
    </row>
    <row r="1133" spans="31:32" x14ac:dyDescent="0.25">
      <c r="AE1133" s="24"/>
      <c r="AF1133" s="24"/>
    </row>
    <row r="1134" spans="31:32" x14ac:dyDescent="0.25">
      <c r="AE1134" s="24"/>
      <c r="AF1134" s="24"/>
    </row>
    <row r="1135" spans="31:32" x14ac:dyDescent="0.25">
      <c r="AE1135" s="24"/>
      <c r="AF1135" s="24"/>
    </row>
    <row r="1136" spans="31:32" x14ac:dyDescent="0.25">
      <c r="AE1136" s="24"/>
      <c r="AF1136" s="24"/>
    </row>
    <row r="1137" spans="31:32" x14ac:dyDescent="0.25">
      <c r="AE1137" s="24"/>
      <c r="AF1137" s="24"/>
    </row>
    <row r="1138" spans="31:32" x14ac:dyDescent="0.25">
      <c r="AE1138" s="24"/>
      <c r="AF1138" s="24"/>
    </row>
    <row r="1139" spans="31:32" x14ac:dyDescent="0.25">
      <c r="AE1139" s="24"/>
      <c r="AF1139" s="24"/>
    </row>
    <row r="1140" spans="31:32" x14ac:dyDescent="0.25">
      <c r="AE1140" s="24"/>
      <c r="AF1140" s="24"/>
    </row>
    <row r="1141" spans="31:32" x14ac:dyDescent="0.25">
      <c r="AE1141" s="24"/>
      <c r="AF1141" s="24"/>
    </row>
    <row r="1142" spans="31:32" x14ac:dyDescent="0.25">
      <c r="AE1142" s="24"/>
      <c r="AF1142" s="24"/>
    </row>
    <row r="1143" spans="31:32" x14ac:dyDescent="0.25">
      <c r="AE1143" s="24"/>
      <c r="AF1143" s="24"/>
    </row>
    <row r="1144" spans="31:32" x14ac:dyDescent="0.25">
      <c r="AE1144" s="24"/>
      <c r="AF1144" s="24"/>
    </row>
    <row r="1145" spans="31:32" x14ac:dyDescent="0.25">
      <c r="AE1145" s="24"/>
      <c r="AF1145" s="24"/>
    </row>
    <row r="1146" spans="31:32" x14ac:dyDescent="0.25">
      <c r="AE1146" s="24"/>
      <c r="AF1146" s="24"/>
    </row>
    <row r="1147" spans="31:32" x14ac:dyDescent="0.25">
      <c r="AE1147" s="24"/>
      <c r="AF1147" s="24"/>
    </row>
    <row r="1148" spans="31:32" x14ac:dyDescent="0.25">
      <c r="AE1148" s="24"/>
      <c r="AF1148" s="24"/>
    </row>
    <row r="1149" spans="31:32" x14ac:dyDescent="0.25">
      <c r="AE1149" s="24"/>
      <c r="AF1149" s="24"/>
    </row>
    <row r="1150" spans="31:32" x14ac:dyDescent="0.25">
      <c r="AE1150" s="24"/>
      <c r="AF1150" s="24"/>
    </row>
    <row r="1151" spans="31:32" x14ac:dyDescent="0.25">
      <c r="AE1151" s="24"/>
      <c r="AF1151" s="24"/>
    </row>
    <row r="1152" spans="31:32" x14ac:dyDescent="0.25">
      <c r="AE1152" s="24"/>
      <c r="AF1152" s="24"/>
    </row>
    <row r="1153" spans="31:32" x14ac:dyDescent="0.25">
      <c r="AE1153" s="24"/>
      <c r="AF1153" s="24"/>
    </row>
    <row r="1154" spans="31:32" x14ac:dyDescent="0.25">
      <c r="AE1154" s="24"/>
      <c r="AF1154" s="24"/>
    </row>
    <row r="1155" spans="31:32" x14ac:dyDescent="0.25">
      <c r="AE1155" s="24"/>
      <c r="AF1155" s="24"/>
    </row>
    <row r="1156" spans="31:32" x14ac:dyDescent="0.25">
      <c r="AE1156" s="24"/>
      <c r="AF1156" s="24"/>
    </row>
    <row r="1157" spans="31:32" x14ac:dyDescent="0.25">
      <c r="AE1157" s="24"/>
      <c r="AF1157" s="24"/>
    </row>
    <row r="1158" spans="31:32" x14ac:dyDescent="0.25">
      <c r="AE1158" s="24"/>
      <c r="AF1158" s="24"/>
    </row>
    <row r="1159" spans="31:32" x14ac:dyDescent="0.25">
      <c r="AE1159" s="24"/>
      <c r="AF1159" s="24"/>
    </row>
    <row r="1160" spans="31:32" x14ac:dyDescent="0.25">
      <c r="AE1160" s="24"/>
      <c r="AF1160" s="24"/>
    </row>
    <row r="1161" spans="31:32" x14ac:dyDescent="0.25">
      <c r="AE1161" s="24"/>
      <c r="AF1161" s="24"/>
    </row>
    <row r="1162" spans="31:32" x14ac:dyDescent="0.25">
      <c r="AE1162" s="24"/>
      <c r="AF1162" s="24"/>
    </row>
    <row r="1163" spans="31:32" x14ac:dyDescent="0.25">
      <c r="AE1163" s="24"/>
      <c r="AF1163" s="24"/>
    </row>
    <row r="1164" spans="31:32" x14ac:dyDescent="0.25">
      <c r="AE1164" s="24"/>
      <c r="AF1164" s="24"/>
    </row>
    <row r="1165" spans="31:32" x14ac:dyDescent="0.25">
      <c r="AE1165" s="24"/>
      <c r="AF1165" s="24"/>
    </row>
    <row r="1166" spans="31:32" x14ac:dyDescent="0.25">
      <c r="AE1166" s="24"/>
      <c r="AF1166" s="24"/>
    </row>
    <row r="1167" spans="31:32" x14ac:dyDescent="0.25">
      <c r="AE1167" s="24"/>
      <c r="AF1167" s="24"/>
    </row>
    <row r="1168" spans="31:32" x14ac:dyDescent="0.25">
      <c r="AE1168" s="24"/>
      <c r="AF1168" s="24"/>
    </row>
    <row r="1169" spans="31:32" x14ac:dyDescent="0.25">
      <c r="AE1169" s="24"/>
      <c r="AF1169" s="24"/>
    </row>
    <row r="1170" spans="31:32" x14ac:dyDescent="0.25">
      <c r="AE1170" s="24"/>
      <c r="AF1170" s="24"/>
    </row>
    <row r="1171" spans="31:32" x14ac:dyDescent="0.25">
      <c r="AE1171" s="24"/>
      <c r="AF1171" s="24"/>
    </row>
    <row r="1172" spans="31:32" x14ac:dyDescent="0.25">
      <c r="AE1172" s="24"/>
      <c r="AF1172" s="24"/>
    </row>
    <row r="1173" spans="31:32" x14ac:dyDescent="0.25">
      <c r="AE1173" s="24"/>
      <c r="AF1173" s="24"/>
    </row>
    <row r="1174" spans="31:32" x14ac:dyDescent="0.25">
      <c r="AE1174" s="24"/>
      <c r="AF1174" s="24"/>
    </row>
    <row r="1175" spans="31:32" x14ac:dyDescent="0.25">
      <c r="AE1175" s="24"/>
      <c r="AF1175" s="24"/>
    </row>
    <row r="1176" spans="31:32" x14ac:dyDescent="0.25">
      <c r="AE1176" s="24"/>
      <c r="AF1176" s="24"/>
    </row>
    <row r="1177" spans="31:32" x14ac:dyDescent="0.25">
      <c r="AE1177" s="24"/>
      <c r="AF1177" s="24"/>
    </row>
    <row r="1178" spans="31:32" x14ac:dyDescent="0.25">
      <c r="AE1178" s="24"/>
      <c r="AF1178" s="24"/>
    </row>
    <row r="1179" spans="31:32" x14ac:dyDescent="0.25">
      <c r="AE1179" s="24"/>
      <c r="AF1179" s="24"/>
    </row>
    <row r="1180" spans="31:32" x14ac:dyDescent="0.25">
      <c r="AE1180" s="24"/>
      <c r="AF1180" s="24"/>
    </row>
    <row r="1181" spans="31:32" x14ac:dyDescent="0.25">
      <c r="AE1181" s="24"/>
      <c r="AF1181" s="24"/>
    </row>
    <row r="1182" spans="31:32" x14ac:dyDescent="0.25">
      <c r="AE1182" s="24"/>
      <c r="AF1182" s="24"/>
    </row>
    <row r="1183" spans="31:32" x14ac:dyDescent="0.25">
      <c r="AE1183" s="24"/>
      <c r="AF1183" s="24"/>
    </row>
    <row r="1184" spans="31:32" x14ac:dyDescent="0.25">
      <c r="AE1184" s="24"/>
      <c r="AF1184" s="24"/>
    </row>
    <row r="1185" spans="31:32" x14ac:dyDescent="0.25">
      <c r="AE1185" s="24"/>
      <c r="AF1185" s="24"/>
    </row>
    <row r="1186" spans="31:32" x14ac:dyDescent="0.25">
      <c r="AE1186" s="24"/>
      <c r="AF1186" s="24"/>
    </row>
    <row r="1187" spans="31:32" x14ac:dyDescent="0.25">
      <c r="AE1187" s="24"/>
      <c r="AF1187" s="24"/>
    </row>
    <row r="1188" spans="31:32" x14ac:dyDescent="0.25">
      <c r="AE1188" s="24"/>
      <c r="AF1188" s="24"/>
    </row>
    <row r="1189" spans="31:32" x14ac:dyDescent="0.25">
      <c r="AE1189" s="24"/>
      <c r="AF1189" s="24"/>
    </row>
    <row r="1190" spans="31:32" x14ac:dyDescent="0.25">
      <c r="AE1190" s="24"/>
      <c r="AF1190" s="24"/>
    </row>
    <row r="1191" spans="31:32" x14ac:dyDescent="0.25">
      <c r="AE1191" s="24"/>
      <c r="AF1191" s="24"/>
    </row>
    <row r="1192" spans="31:32" x14ac:dyDescent="0.25">
      <c r="AE1192" s="24"/>
      <c r="AF1192" s="24"/>
    </row>
    <row r="1193" spans="31:32" x14ac:dyDescent="0.25">
      <c r="AE1193" s="24"/>
      <c r="AF1193" s="24"/>
    </row>
    <row r="1194" spans="31:32" x14ac:dyDescent="0.25">
      <c r="AE1194" s="24"/>
      <c r="AF1194" s="24"/>
    </row>
    <row r="1195" spans="31:32" x14ac:dyDescent="0.25">
      <c r="AE1195" s="24"/>
      <c r="AF1195" s="24"/>
    </row>
    <row r="1196" spans="31:32" x14ac:dyDescent="0.25">
      <c r="AE1196" s="24"/>
      <c r="AF1196" s="24"/>
    </row>
    <row r="1197" spans="31:32" x14ac:dyDescent="0.25">
      <c r="AE1197" s="24"/>
      <c r="AF1197" s="24"/>
    </row>
    <row r="1198" spans="31:32" x14ac:dyDescent="0.25">
      <c r="AE1198" s="24"/>
      <c r="AF1198" s="24"/>
    </row>
    <row r="1199" spans="31:32" x14ac:dyDescent="0.25">
      <c r="AE1199" s="24"/>
      <c r="AF1199" s="24"/>
    </row>
    <row r="1200" spans="31:32" x14ac:dyDescent="0.25">
      <c r="AE1200" s="24"/>
      <c r="AF1200" s="24"/>
    </row>
    <row r="1201" spans="31:32" x14ac:dyDescent="0.25">
      <c r="AE1201" s="24"/>
      <c r="AF1201" s="24"/>
    </row>
    <row r="1202" spans="31:32" x14ac:dyDescent="0.25">
      <c r="AE1202" s="24"/>
      <c r="AF1202" s="24"/>
    </row>
    <row r="1203" spans="31:32" x14ac:dyDescent="0.25">
      <c r="AE1203" s="24"/>
      <c r="AF1203" s="24"/>
    </row>
    <row r="1204" spans="31:32" x14ac:dyDescent="0.25">
      <c r="AE1204" s="24"/>
      <c r="AF1204" s="24"/>
    </row>
    <row r="1205" spans="31:32" x14ac:dyDescent="0.25">
      <c r="AE1205" s="24"/>
      <c r="AF1205" s="24"/>
    </row>
    <row r="1206" spans="31:32" x14ac:dyDescent="0.25">
      <c r="AE1206" s="24"/>
      <c r="AF1206" s="24"/>
    </row>
    <row r="1207" spans="31:32" x14ac:dyDescent="0.25">
      <c r="AE1207" s="24"/>
      <c r="AF1207" s="24"/>
    </row>
    <row r="1208" spans="31:32" x14ac:dyDescent="0.25">
      <c r="AE1208" s="24"/>
      <c r="AF1208" s="24"/>
    </row>
    <row r="1209" spans="31:32" x14ac:dyDescent="0.25">
      <c r="AE1209" s="24"/>
      <c r="AF1209" s="24"/>
    </row>
    <row r="1210" spans="31:32" x14ac:dyDescent="0.25">
      <c r="AE1210" s="24"/>
      <c r="AF1210" s="24"/>
    </row>
    <row r="1211" spans="31:32" x14ac:dyDescent="0.25">
      <c r="AE1211" s="24"/>
      <c r="AF1211" s="24"/>
    </row>
    <row r="1212" spans="31:32" x14ac:dyDescent="0.25">
      <c r="AE1212" s="24"/>
      <c r="AF1212" s="24"/>
    </row>
    <row r="1213" spans="31:32" x14ac:dyDescent="0.25">
      <c r="AE1213" s="24"/>
      <c r="AF1213" s="24"/>
    </row>
    <row r="1214" spans="31:32" x14ac:dyDescent="0.25">
      <c r="AE1214" s="24"/>
      <c r="AF1214" s="24"/>
    </row>
    <row r="1215" spans="31:32" x14ac:dyDescent="0.25">
      <c r="AE1215" s="24"/>
      <c r="AF1215" s="24"/>
    </row>
    <row r="1216" spans="31:32" x14ac:dyDescent="0.25">
      <c r="AE1216" s="24"/>
      <c r="AF1216" s="24"/>
    </row>
    <row r="1217" spans="31:32" x14ac:dyDescent="0.25">
      <c r="AE1217" s="24"/>
      <c r="AF1217" s="24"/>
    </row>
    <row r="1218" spans="31:32" x14ac:dyDescent="0.25">
      <c r="AE1218" s="24"/>
      <c r="AF1218" s="24"/>
    </row>
    <row r="1219" spans="31:32" x14ac:dyDescent="0.25">
      <c r="AE1219" s="24"/>
      <c r="AF1219" s="24"/>
    </row>
    <row r="1220" spans="31:32" x14ac:dyDescent="0.25">
      <c r="AE1220" s="24"/>
      <c r="AF1220" s="24"/>
    </row>
    <row r="1221" spans="31:32" x14ac:dyDescent="0.25">
      <c r="AE1221" s="24"/>
      <c r="AF1221" s="24"/>
    </row>
    <row r="1222" spans="31:32" x14ac:dyDescent="0.25">
      <c r="AE1222" s="24"/>
      <c r="AF1222" s="24"/>
    </row>
    <row r="1223" spans="31:32" x14ac:dyDescent="0.25">
      <c r="AE1223" s="24"/>
      <c r="AF1223" s="24"/>
    </row>
    <row r="1224" spans="31:32" x14ac:dyDescent="0.25">
      <c r="AE1224" s="24"/>
      <c r="AF1224" s="24"/>
    </row>
    <row r="1225" spans="31:32" x14ac:dyDescent="0.25">
      <c r="AE1225" s="24"/>
      <c r="AF1225" s="24"/>
    </row>
    <row r="1226" spans="31:32" x14ac:dyDescent="0.25">
      <c r="AE1226" s="24"/>
      <c r="AF1226" s="24"/>
    </row>
    <row r="1227" spans="31:32" x14ac:dyDescent="0.25">
      <c r="AE1227" s="24"/>
      <c r="AF1227" s="24"/>
    </row>
    <row r="1228" spans="31:32" x14ac:dyDescent="0.25">
      <c r="AE1228" s="24"/>
      <c r="AF1228" s="24"/>
    </row>
    <row r="1229" spans="31:32" x14ac:dyDescent="0.25">
      <c r="AE1229" s="24"/>
      <c r="AF1229" s="24"/>
    </row>
    <row r="1230" spans="31:32" x14ac:dyDescent="0.25">
      <c r="AE1230" s="24"/>
      <c r="AF1230" s="24"/>
    </row>
    <row r="1231" spans="31:32" x14ac:dyDescent="0.25">
      <c r="AE1231" s="24"/>
      <c r="AF1231" s="24"/>
    </row>
    <row r="1232" spans="31:32" x14ac:dyDescent="0.25">
      <c r="AE1232" s="24"/>
      <c r="AF1232" s="24"/>
    </row>
    <row r="1233" spans="31:32" x14ac:dyDescent="0.25">
      <c r="AE1233" s="24"/>
      <c r="AF1233" s="24"/>
    </row>
    <row r="1234" spans="31:32" x14ac:dyDescent="0.25">
      <c r="AE1234" s="24"/>
      <c r="AF1234" s="24"/>
    </row>
    <row r="1235" spans="31:32" x14ac:dyDescent="0.25">
      <c r="AE1235" s="24"/>
      <c r="AF1235" s="24"/>
    </row>
    <row r="1236" spans="31:32" x14ac:dyDescent="0.25">
      <c r="AE1236" s="24"/>
      <c r="AF1236" s="24"/>
    </row>
    <row r="1237" spans="31:32" x14ac:dyDescent="0.25">
      <c r="AE1237" s="24"/>
      <c r="AF1237" s="24"/>
    </row>
    <row r="1238" spans="31:32" x14ac:dyDescent="0.25">
      <c r="AE1238" s="24"/>
      <c r="AF1238" s="24"/>
    </row>
    <row r="1239" spans="31:32" x14ac:dyDescent="0.25">
      <c r="AE1239" s="24"/>
      <c r="AF1239" s="24"/>
    </row>
    <row r="1240" spans="31:32" x14ac:dyDescent="0.25">
      <c r="AE1240" s="24"/>
      <c r="AF1240" s="24"/>
    </row>
    <row r="1241" spans="31:32" x14ac:dyDescent="0.25">
      <c r="AE1241" s="24"/>
      <c r="AF1241" s="24"/>
    </row>
    <row r="1242" spans="31:32" x14ac:dyDescent="0.25">
      <c r="AE1242" s="24"/>
      <c r="AF1242" s="24"/>
    </row>
    <row r="1243" spans="31:32" x14ac:dyDescent="0.25">
      <c r="AE1243" s="24"/>
      <c r="AF1243" s="24"/>
    </row>
    <row r="1244" spans="31:32" x14ac:dyDescent="0.25">
      <c r="AE1244" s="24"/>
      <c r="AF1244" s="24"/>
    </row>
    <row r="1245" spans="31:32" x14ac:dyDescent="0.25">
      <c r="AE1245" s="24"/>
      <c r="AF1245" s="24"/>
    </row>
    <row r="1246" spans="31:32" x14ac:dyDescent="0.25">
      <c r="AE1246" s="24"/>
      <c r="AF1246" s="24"/>
    </row>
    <row r="1247" spans="31:32" x14ac:dyDescent="0.25">
      <c r="AE1247" s="24"/>
      <c r="AF1247" s="24"/>
    </row>
    <row r="1248" spans="31:32" x14ac:dyDescent="0.25">
      <c r="AE1248" s="24"/>
      <c r="AF1248" s="24"/>
    </row>
    <row r="1249" spans="31:32" x14ac:dyDescent="0.25">
      <c r="AE1249" s="24"/>
      <c r="AF1249" s="24"/>
    </row>
    <row r="1250" spans="31:32" x14ac:dyDescent="0.25">
      <c r="AE1250" s="24"/>
      <c r="AF1250" s="24"/>
    </row>
    <row r="1251" spans="31:32" x14ac:dyDescent="0.25">
      <c r="AE1251" s="24"/>
      <c r="AF1251" s="24"/>
    </row>
    <row r="1252" spans="31:32" x14ac:dyDescent="0.25">
      <c r="AE1252" s="24"/>
      <c r="AF1252" s="24"/>
    </row>
    <row r="1253" spans="31:32" x14ac:dyDescent="0.25">
      <c r="AE1253" s="24"/>
      <c r="AF1253" s="24"/>
    </row>
    <row r="1254" spans="31:32" x14ac:dyDescent="0.25">
      <c r="AE1254" s="24"/>
      <c r="AF1254" s="24"/>
    </row>
    <row r="1255" spans="31:32" x14ac:dyDescent="0.25">
      <c r="AE1255" s="24"/>
      <c r="AF1255" s="24"/>
    </row>
    <row r="1256" spans="31:32" x14ac:dyDescent="0.25">
      <c r="AE1256" s="24"/>
      <c r="AF1256" s="24"/>
    </row>
    <row r="1257" spans="31:32" x14ac:dyDescent="0.25">
      <c r="AE1257" s="24"/>
      <c r="AF1257" s="24"/>
    </row>
    <row r="1258" spans="31:32" x14ac:dyDescent="0.25">
      <c r="AE1258" s="24"/>
      <c r="AF1258" s="24"/>
    </row>
    <row r="1259" spans="31:32" x14ac:dyDescent="0.25">
      <c r="AE1259" s="24"/>
      <c r="AF1259" s="24"/>
    </row>
    <row r="1260" spans="31:32" x14ac:dyDescent="0.25">
      <c r="AE1260" s="24"/>
      <c r="AF1260" s="24"/>
    </row>
    <row r="1261" spans="31:32" x14ac:dyDescent="0.25">
      <c r="AE1261" s="24"/>
      <c r="AF1261" s="24"/>
    </row>
    <row r="1262" spans="31:32" x14ac:dyDescent="0.25">
      <c r="AE1262" s="24"/>
      <c r="AF1262" s="24"/>
    </row>
    <row r="1263" spans="31:32" x14ac:dyDescent="0.25">
      <c r="AE1263" s="24"/>
      <c r="AF1263" s="24"/>
    </row>
    <row r="1264" spans="31:32" x14ac:dyDescent="0.25">
      <c r="AE1264" s="24"/>
      <c r="AF1264" s="24"/>
    </row>
    <row r="1265" spans="31:32" x14ac:dyDescent="0.25">
      <c r="AE1265" s="24"/>
      <c r="AF1265" s="24"/>
    </row>
    <row r="1266" spans="31:32" x14ac:dyDescent="0.25">
      <c r="AE1266" s="24"/>
      <c r="AF1266" s="24"/>
    </row>
    <row r="1267" spans="31:32" x14ac:dyDescent="0.25">
      <c r="AE1267" s="24"/>
      <c r="AF1267" s="24"/>
    </row>
    <row r="1268" spans="31:32" x14ac:dyDescent="0.25">
      <c r="AE1268" s="24"/>
      <c r="AF1268" s="24"/>
    </row>
    <row r="1269" spans="31:32" x14ac:dyDescent="0.25">
      <c r="AE1269" s="24"/>
      <c r="AF1269" s="24"/>
    </row>
    <row r="1270" spans="31:32" x14ac:dyDescent="0.25">
      <c r="AE1270" s="24"/>
      <c r="AF1270" s="24"/>
    </row>
    <row r="1271" spans="31:32" x14ac:dyDescent="0.25">
      <c r="AE1271" s="24"/>
      <c r="AF1271" s="24"/>
    </row>
    <row r="1272" spans="31:32" x14ac:dyDescent="0.25">
      <c r="AE1272" s="24"/>
      <c r="AF1272" s="24"/>
    </row>
    <row r="1273" spans="31:32" x14ac:dyDescent="0.25">
      <c r="AE1273" s="24"/>
      <c r="AF1273" s="24"/>
    </row>
    <row r="1274" spans="31:32" x14ac:dyDescent="0.25">
      <c r="AE1274" s="24"/>
      <c r="AF1274" s="24"/>
    </row>
    <row r="1275" spans="31:32" x14ac:dyDescent="0.25">
      <c r="AE1275" s="24"/>
      <c r="AF1275" s="24"/>
    </row>
    <row r="1276" spans="31:32" x14ac:dyDescent="0.25">
      <c r="AE1276" s="24"/>
      <c r="AF1276" s="24"/>
    </row>
    <row r="1277" spans="31:32" x14ac:dyDescent="0.25">
      <c r="AE1277" s="24"/>
      <c r="AF1277" s="24"/>
    </row>
    <row r="1278" spans="31:32" x14ac:dyDescent="0.25">
      <c r="AE1278" s="24"/>
      <c r="AF1278" s="24"/>
    </row>
    <row r="1279" spans="31:32" x14ac:dyDescent="0.25">
      <c r="AE1279" s="24"/>
      <c r="AF1279" s="24"/>
    </row>
    <row r="1280" spans="31:32" x14ac:dyDescent="0.25">
      <c r="AE1280" s="24"/>
      <c r="AF1280" s="24"/>
    </row>
    <row r="1281" spans="31:32" x14ac:dyDescent="0.25">
      <c r="AE1281" s="24"/>
      <c r="AF1281" s="24"/>
    </row>
    <row r="1282" spans="31:32" x14ac:dyDescent="0.25">
      <c r="AE1282" s="24"/>
      <c r="AF1282" s="24"/>
    </row>
    <row r="1283" spans="31:32" x14ac:dyDescent="0.25">
      <c r="AE1283" s="24"/>
      <c r="AF1283" s="24"/>
    </row>
    <row r="1284" spans="31:32" x14ac:dyDescent="0.25">
      <c r="AE1284" s="24"/>
      <c r="AF1284" s="24"/>
    </row>
    <row r="1285" spans="31:32" x14ac:dyDescent="0.25">
      <c r="AE1285" s="24"/>
      <c r="AF1285" s="24"/>
    </row>
    <row r="1286" spans="31:32" x14ac:dyDescent="0.25">
      <c r="AE1286" s="24"/>
      <c r="AF1286" s="24"/>
    </row>
    <row r="1287" spans="31:32" x14ac:dyDescent="0.25">
      <c r="AE1287" s="24"/>
      <c r="AF1287" s="24"/>
    </row>
    <row r="1288" spans="31:32" x14ac:dyDescent="0.25">
      <c r="AE1288" s="24"/>
      <c r="AF1288" s="24"/>
    </row>
    <row r="1289" spans="31:32" x14ac:dyDescent="0.25">
      <c r="AE1289" s="24"/>
      <c r="AF1289" s="24"/>
    </row>
    <row r="1290" spans="31:32" x14ac:dyDescent="0.25">
      <c r="AE1290" s="24"/>
      <c r="AF1290" s="24"/>
    </row>
    <row r="1291" spans="31:32" x14ac:dyDescent="0.25">
      <c r="AE1291" s="24"/>
      <c r="AF1291" s="24"/>
    </row>
    <row r="1292" spans="31:32" x14ac:dyDescent="0.25">
      <c r="AE1292" s="24"/>
      <c r="AF1292" s="24"/>
    </row>
    <row r="1293" spans="31:32" x14ac:dyDescent="0.25">
      <c r="AE1293" s="24"/>
      <c r="AF1293" s="24"/>
    </row>
    <row r="1294" spans="31:32" x14ac:dyDescent="0.25">
      <c r="AE1294" s="24"/>
      <c r="AF1294" s="24"/>
    </row>
    <row r="1295" spans="31:32" x14ac:dyDescent="0.25">
      <c r="AE1295" s="24"/>
      <c r="AF1295" s="24"/>
    </row>
    <row r="1296" spans="31:32" x14ac:dyDescent="0.25">
      <c r="AE1296" s="24"/>
      <c r="AF1296" s="24"/>
    </row>
    <row r="1297" spans="31:32" x14ac:dyDescent="0.25">
      <c r="AE1297" s="24"/>
      <c r="AF1297" s="24"/>
    </row>
    <row r="1298" spans="31:32" x14ac:dyDescent="0.25">
      <c r="AE1298" s="24"/>
      <c r="AF1298" s="24"/>
    </row>
    <row r="1299" spans="31:32" x14ac:dyDescent="0.25">
      <c r="AE1299" s="24"/>
      <c r="AF1299" s="24"/>
    </row>
    <row r="1300" spans="31:32" x14ac:dyDescent="0.25">
      <c r="AE1300" s="24"/>
      <c r="AF1300" s="24"/>
    </row>
    <row r="1301" spans="31:32" x14ac:dyDescent="0.25">
      <c r="AE1301" s="24"/>
      <c r="AF1301" s="24"/>
    </row>
    <row r="1302" spans="31:32" x14ac:dyDescent="0.25">
      <c r="AE1302" s="24"/>
      <c r="AF1302" s="24"/>
    </row>
    <row r="1303" spans="31:32" x14ac:dyDescent="0.25">
      <c r="AE1303" s="24"/>
      <c r="AF1303" s="24"/>
    </row>
    <row r="1304" spans="31:32" x14ac:dyDescent="0.25">
      <c r="AE1304" s="24"/>
      <c r="AF1304" s="24"/>
    </row>
    <row r="1305" spans="31:32" x14ac:dyDescent="0.25">
      <c r="AE1305" s="24"/>
      <c r="AF1305" s="24"/>
    </row>
    <row r="1306" spans="31:32" x14ac:dyDescent="0.25">
      <c r="AE1306" s="24"/>
      <c r="AF1306" s="24"/>
    </row>
    <row r="1307" spans="31:32" x14ac:dyDescent="0.25">
      <c r="AE1307" s="24"/>
      <c r="AF1307" s="24"/>
    </row>
    <row r="1308" spans="31:32" x14ac:dyDescent="0.25">
      <c r="AE1308" s="24"/>
      <c r="AF1308" s="24"/>
    </row>
    <row r="1309" spans="31:32" x14ac:dyDescent="0.25">
      <c r="AE1309" s="24"/>
      <c r="AF1309" s="24"/>
    </row>
    <row r="1310" spans="31:32" x14ac:dyDescent="0.25">
      <c r="AE1310" s="24"/>
      <c r="AF1310" s="24"/>
    </row>
    <row r="1311" spans="31:32" x14ac:dyDescent="0.25">
      <c r="AE1311" s="24"/>
      <c r="AF1311" s="24"/>
    </row>
    <row r="1312" spans="31:32" x14ac:dyDescent="0.25">
      <c r="AE1312" s="24"/>
      <c r="AF1312" s="24"/>
    </row>
    <row r="1313" spans="31:32" x14ac:dyDescent="0.25">
      <c r="AE1313" s="24"/>
      <c r="AF1313" s="24"/>
    </row>
    <row r="1314" spans="31:32" x14ac:dyDescent="0.25">
      <c r="AE1314" s="24"/>
      <c r="AF1314" s="24"/>
    </row>
    <row r="1315" spans="31:32" x14ac:dyDescent="0.25">
      <c r="AE1315" s="24"/>
      <c r="AF1315" s="24"/>
    </row>
    <row r="1316" spans="31:32" x14ac:dyDescent="0.25">
      <c r="AE1316" s="24"/>
      <c r="AF1316" s="24"/>
    </row>
    <row r="1317" spans="31:32" x14ac:dyDescent="0.25">
      <c r="AE1317" s="24"/>
      <c r="AF1317" s="24"/>
    </row>
    <row r="1318" spans="31:32" x14ac:dyDescent="0.25">
      <c r="AE1318" s="24"/>
      <c r="AF1318" s="24"/>
    </row>
    <row r="1319" spans="31:32" x14ac:dyDescent="0.25">
      <c r="AE1319" s="24"/>
      <c r="AF1319" s="24"/>
    </row>
    <row r="1320" spans="31:32" x14ac:dyDescent="0.25">
      <c r="AE1320" s="24"/>
      <c r="AF1320" s="24"/>
    </row>
    <row r="1321" spans="31:32" x14ac:dyDescent="0.25">
      <c r="AE1321" s="24"/>
      <c r="AF1321" s="24"/>
    </row>
    <row r="1322" spans="31:32" x14ac:dyDescent="0.25">
      <c r="AE1322" s="24"/>
      <c r="AF1322" s="24"/>
    </row>
    <row r="1323" spans="31:32" x14ac:dyDescent="0.25">
      <c r="AE1323" s="24"/>
      <c r="AF1323" s="24"/>
    </row>
    <row r="1324" spans="31:32" x14ac:dyDescent="0.25">
      <c r="AE1324" s="24"/>
      <c r="AF1324" s="24"/>
    </row>
    <row r="1325" spans="31:32" x14ac:dyDescent="0.25">
      <c r="AE1325" s="24"/>
      <c r="AF1325" s="24"/>
    </row>
    <row r="1326" spans="31:32" x14ac:dyDescent="0.25">
      <c r="AE1326" s="24"/>
      <c r="AF1326" s="24"/>
    </row>
    <row r="1327" spans="31:32" x14ac:dyDescent="0.25">
      <c r="AE1327" s="24"/>
      <c r="AF1327" s="24"/>
    </row>
    <row r="1328" spans="31:32" x14ac:dyDescent="0.25">
      <c r="AE1328" s="24"/>
      <c r="AF1328" s="24"/>
    </row>
    <row r="1329" spans="31:32" x14ac:dyDescent="0.25">
      <c r="AE1329" s="24"/>
      <c r="AF1329" s="24"/>
    </row>
    <row r="1330" spans="31:32" x14ac:dyDescent="0.25">
      <c r="AE1330" s="24"/>
      <c r="AF1330" s="24"/>
    </row>
    <row r="1331" spans="31:32" x14ac:dyDescent="0.25">
      <c r="AE1331" s="24"/>
      <c r="AF1331" s="24"/>
    </row>
    <row r="1332" spans="31:32" x14ac:dyDescent="0.25">
      <c r="AE1332" s="24"/>
      <c r="AF1332" s="24"/>
    </row>
    <row r="1333" spans="31:32" x14ac:dyDescent="0.25">
      <c r="AE1333" s="24"/>
      <c r="AF1333" s="24"/>
    </row>
    <row r="1334" spans="31:32" x14ac:dyDescent="0.25">
      <c r="AE1334" s="24"/>
      <c r="AF1334" s="24"/>
    </row>
    <row r="1335" spans="31:32" x14ac:dyDescent="0.25">
      <c r="AE1335" s="24"/>
      <c r="AF1335" s="24"/>
    </row>
    <row r="1336" spans="31:32" x14ac:dyDescent="0.25">
      <c r="AE1336" s="24"/>
      <c r="AF1336" s="24"/>
    </row>
    <row r="1337" spans="31:32" x14ac:dyDescent="0.25">
      <c r="AE1337" s="24"/>
      <c r="AF1337" s="24"/>
    </row>
    <row r="1338" spans="31:32" x14ac:dyDescent="0.25">
      <c r="AE1338" s="24"/>
      <c r="AF1338" s="24"/>
    </row>
    <row r="1339" spans="31:32" x14ac:dyDescent="0.25">
      <c r="AE1339" s="24"/>
      <c r="AF1339" s="24"/>
    </row>
    <row r="1340" spans="31:32" x14ac:dyDescent="0.25">
      <c r="AE1340" s="24"/>
      <c r="AF1340" s="24"/>
    </row>
    <row r="1341" spans="31:32" x14ac:dyDescent="0.25">
      <c r="AE1341" s="24"/>
      <c r="AF1341" s="24"/>
    </row>
    <row r="1342" spans="31:32" x14ac:dyDescent="0.25">
      <c r="AE1342" s="24"/>
      <c r="AF1342" s="24"/>
    </row>
    <row r="1343" spans="31:32" x14ac:dyDescent="0.25">
      <c r="AE1343" s="24"/>
      <c r="AF1343" s="24"/>
    </row>
    <row r="1344" spans="31:32" x14ac:dyDescent="0.25">
      <c r="AE1344" s="24"/>
      <c r="AF1344" s="24"/>
    </row>
    <row r="1345" spans="31:32" x14ac:dyDescent="0.25">
      <c r="AE1345" s="24"/>
      <c r="AF1345" s="24"/>
    </row>
    <row r="1346" spans="31:32" x14ac:dyDescent="0.25">
      <c r="AE1346" s="24"/>
      <c r="AF1346" s="24"/>
    </row>
    <row r="1347" spans="31:32" x14ac:dyDescent="0.25">
      <c r="AE1347" s="24"/>
      <c r="AF1347" s="24"/>
    </row>
    <row r="1348" spans="31:32" x14ac:dyDescent="0.25">
      <c r="AE1348" s="24"/>
      <c r="AF1348" s="24"/>
    </row>
    <row r="1349" spans="31:32" x14ac:dyDescent="0.25">
      <c r="AE1349" s="24"/>
      <c r="AF1349" s="24"/>
    </row>
    <row r="1350" spans="31:32" x14ac:dyDescent="0.25">
      <c r="AE1350" s="24"/>
      <c r="AF1350" s="24"/>
    </row>
    <row r="1351" spans="31:32" x14ac:dyDescent="0.25">
      <c r="AE1351" s="24"/>
      <c r="AF1351" s="24"/>
    </row>
    <row r="1352" spans="31:32" x14ac:dyDescent="0.25">
      <c r="AE1352" s="24"/>
      <c r="AF1352" s="24"/>
    </row>
    <row r="1353" spans="31:32" x14ac:dyDescent="0.25">
      <c r="AE1353" s="24"/>
      <c r="AF1353" s="24"/>
    </row>
    <row r="1354" spans="31:32" x14ac:dyDescent="0.25">
      <c r="AE1354" s="24"/>
      <c r="AF1354" s="24"/>
    </row>
    <row r="1355" spans="31:32" x14ac:dyDescent="0.25">
      <c r="AE1355" s="24"/>
      <c r="AF1355" s="24"/>
    </row>
    <row r="1356" spans="31:32" x14ac:dyDescent="0.25">
      <c r="AE1356" s="24"/>
      <c r="AF1356" s="24"/>
    </row>
    <row r="1357" spans="31:32" x14ac:dyDescent="0.25">
      <c r="AE1357" s="24"/>
      <c r="AF1357" s="24"/>
    </row>
    <row r="1358" spans="31:32" x14ac:dyDescent="0.25">
      <c r="AE1358" s="24"/>
      <c r="AF1358" s="24"/>
    </row>
    <row r="1359" spans="31:32" x14ac:dyDescent="0.25">
      <c r="AE1359" s="24"/>
      <c r="AF1359" s="24"/>
    </row>
    <row r="1360" spans="31:32" x14ac:dyDescent="0.25">
      <c r="AE1360" s="24"/>
      <c r="AF1360" s="24"/>
    </row>
    <row r="1361" spans="31:32" x14ac:dyDescent="0.25">
      <c r="AE1361" s="24"/>
      <c r="AF1361" s="24"/>
    </row>
    <row r="1362" spans="31:32" x14ac:dyDescent="0.25">
      <c r="AE1362" s="24"/>
      <c r="AF1362" s="24"/>
    </row>
    <row r="1363" spans="31:32" x14ac:dyDescent="0.25">
      <c r="AE1363" s="24"/>
      <c r="AF1363" s="24"/>
    </row>
    <row r="1364" spans="31:32" x14ac:dyDescent="0.25">
      <c r="AE1364" s="24"/>
      <c r="AF1364" s="24"/>
    </row>
    <row r="1365" spans="31:32" x14ac:dyDescent="0.25">
      <c r="AE1365" s="24"/>
      <c r="AF1365" s="24"/>
    </row>
    <row r="1366" spans="31:32" x14ac:dyDescent="0.25">
      <c r="AE1366" s="24"/>
      <c r="AF1366" s="24"/>
    </row>
    <row r="1367" spans="31:32" x14ac:dyDescent="0.25">
      <c r="AE1367" s="24"/>
      <c r="AF1367" s="24"/>
    </row>
    <row r="1368" spans="31:32" x14ac:dyDescent="0.25">
      <c r="AE1368" s="24"/>
      <c r="AF1368" s="24"/>
    </row>
    <row r="1369" spans="31:32" x14ac:dyDescent="0.25">
      <c r="AE1369" s="24"/>
      <c r="AF1369" s="24"/>
    </row>
    <row r="1370" spans="31:32" x14ac:dyDescent="0.25">
      <c r="AE1370" s="24"/>
      <c r="AF1370" s="24"/>
    </row>
    <row r="1371" spans="31:32" x14ac:dyDescent="0.25">
      <c r="AE1371" s="24"/>
      <c r="AF1371" s="24"/>
    </row>
    <row r="1372" spans="31:32" x14ac:dyDescent="0.25">
      <c r="AE1372" s="24"/>
      <c r="AF1372" s="24"/>
    </row>
    <row r="1373" spans="31:32" x14ac:dyDescent="0.25">
      <c r="AE1373" s="24"/>
      <c r="AF1373" s="24"/>
    </row>
    <row r="1374" spans="31:32" x14ac:dyDescent="0.25">
      <c r="AE1374" s="24"/>
      <c r="AF1374" s="24"/>
    </row>
    <row r="1375" spans="31:32" x14ac:dyDescent="0.25">
      <c r="AE1375" s="24"/>
      <c r="AF1375" s="24"/>
    </row>
    <row r="1376" spans="31:32" x14ac:dyDescent="0.25">
      <c r="AE1376" s="24"/>
      <c r="AF1376" s="24"/>
    </row>
    <row r="1377" spans="31:32" x14ac:dyDescent="0.25">
      <c r="AE1377" s="24"/>
      <c r="AF1377" s="24"/>
    </row>
    <row r="1378" spans="31:32" x14ac:dyDescent="0.25">
      <c r="AE1378" s="24"/>
      <c r="AF1378" s="24"/>
    </row>
    <row r="1379" spans="31:32" x14ac:dyDescent="0.25">
      <c r="AE1379" s="24"/>
      <c r="AF1379" s="24"/>
    </row>
    <row r="1380" spans="31:32" x14ac:dyDescent="0.25">
      <c r="AE1380" s="24"/>
      <c r="AF1380" s="24"/>
    </row>
    <row r="1381" spans="31:32" x14ac:dyDescent="0.25">
      <c r="AE1381" s="24"/>
      <c r="AF1381" s="24"/>
    </row>
    <row r="1382" spans="31:32" x14ac:dyDescent="0.25">
      <c r="AE1382" s="24"/>
      <c r="AF1382" s="24"/>
    </row>
    <row r="1383" spans="31:32" x14ac:dyDescent="0.25">
      <c r="AE1383" s="24"/>
      <c r="AF1383" s="24"/>
    </row>
    <row r="1384" spans="31:32" x14ac:dyDescent="0.25">
      <c r="AE1384" s="24"/>
      <c r="AF1384" s="24"/>
    </row>
    <row r="1385" spans="31:32" x14ac:dyDescent="0.25">
      <c r="AE1385" s="24"/>
      <c r="AF1385" s="24"/>
    </row>
    <row r="1386" spans="31:32" x14ac:dyDescent="0.25">
      <c r="AE1386" s="24"/>
      <c r="AF1386" s="24"/>
    </row>
    <row r="1387" spans="31:32" x14ac:dyDescent="0.25">
      <c r="AE1387" s="24"/>
      <c r="AF1387" s="24"/>
    </row>
    <row r="1388" spans="31:32" x14ac:dyDescent="0.25">
      <c r="AE1388" s="24"/>
      <c r="AF1388" s="24"/>
    </row>
    <row r="1389" spans="31:32" x14ac:dyDescent="0.25">
      <c r="AE1389" s="24"/>
      <c r="AF1389" s="24"/>
    </row>
    <row r="1390" spans="31:32" x14ac:dyDescent="0.25">
      <c r="AE1390" s="24"/>
      <c r="AF1390" s="24"/>
    </row>
    <row r="1391" spans="31:32" x14ac:dyDescent="0.25">
      <c r="AE1391" s="24"/>
      <c r="AF1391" s="24"/>
    </row>
    <row r="1392" spans="31:32" x14ac:dyDescent="0.25">
      <c r="AE1392" s="24"/>
      <c r="AF1392" s="24"/>
    </row>
    <row r="1393" spans="31:32" x14ac:dyDescent="0.25">
      <c r="AE1393" s="24"/>
      <c r="AF1393" s="24"/>
    </row>
    <row r="1394" spans="31:32" x14ac:dyDescent="0.25">
      <c r="AE1394" s="24"/>
      <c r="AF1394" s="24"/>
    </row>
    <row r="1395" spans="31:32" x14ac:dyDescent="0.25">
      <c r="AE1395" s="24"/>
      <c r="AF1395" s="24"/>
    </row>
    <row r="1396" spans="31:32" x14ac:dyDescent="0.25">
      <c r="AE1396" s="24"/>
      <c r="AF1396" s="24"/>
    </row>
    <row r="1397" spans="31:32" x14ac:dyDescent="0.25">
      <c r="AE1397" s="24"/>
      <c r="AF1397" s="24"/>
    </row>
    <row r="1398" spans="31:32" x14ac:dyDescent="0.25">
      <c r="AE1398" s="24"/>
      <c r="AF1398" s="24"/>
    </row>
    <row r="1399" spans="31:32" x14ac:dyDescent="0.25">
      <c r="AE1399" s="24"/>
      <c r="AF1399" s="24"/>
    </row>
    <row r="1400" spans="31:32" x14ac:dyDescent="0.25">
      <c r="AE1400" s="24"/>
      <c r="AF1400" s="24"/>
    </row>
    <row r="1401" spans="31:32" x14ac:dyDescent="0.25">
      <c r="AE1401" s="24"/>
      <c r="AF1401" s="24"/>
    </row>
    <row r="1402" spans="31:32" x14ac:dyDescent="0.25">
      <c r="AE1402" s="24"/>
      <c r="AF1402" s="24"/>
    </row>
    <row r="1403" spans="31:32" x14ac:dyDescent="0.25">
      <c r="AE1403" s="24"/>
      <c r="AF1403" s="24"/>
    </row>
    <row r="1404" spans="31:32" x14ac:dyDescent="0.25">
      <c r="AE1404" s="24"/>
      <c r="AF1404" s="24"/>
    </row>
    <row r="1405" spans="31:32" x14ac:dyDescent="0.25">
      <c r="AE1405" s="24"/>
      <c r="AF1405" s="24"/>
    </row>
    <row r="1406" spans="31:32" x14ac:dyDescent="0.25">
      <c r="AE1406" s="24"/>
      <c r="AF1406" s="24"/>
    </row>
    <row r="1407" spans="31:32" x14ac:dyDescent="0.25">
      <c r="AE1407" s="24"/>
      <c r="AF1407" s="24"/>
    </row>
    <row r="1408" spans="31:32" x14ac:dyDescent="0.25">
      <c r="AE1408" s="24"/>
      <c r="AF1408" s="24"/>
    </row>
    <row r="1409" spans="31:32" x14ac:dyDescent="0.25">
      <c r="AE1409" s="24"/>
      <c r="AF1409" s="24"/>
    </row>
    <row r="1410" spans="31:32" x14ac:dyDescent="0.25">
      <c r="AE1410" s="24"/>
      <c r="AF1410" s="24"/>
    </row>
    <row r="1411" spans="31:32" x14ac:dyDescent="0.25">
      <c r="AE1411" s="24"/>
      <c r="AF1411" s="24"/>
    </row>
    <row r="1412" spans="31:32" x14ac:dyDescent="0.25">
      <c r="AE1412" s="24"/>
      <c r="AF1412" s="24"/>
    </row>
    <row r="1413" spans="31:32" x14ac:dyDescent="0.25">
      <c r="AE1413" s="24"/>
      <c r="AF1413" s="24"/>
    </row>
    <row r="1414" spans="31:32" x14ac:dyDescent="0.25">
      <c r="AE1414" s="24"/>
      <c r="AF1414" s="24"/>
    </row>
    <row r="1415" spans="31:32" x14ac:dyDescent="0.25">
      <c r="AE1415" s="24"/>
      <c r="AF1415" s="24"/>
    </row>
    <row r="1416" spans="31:32" x14ac:dyDescent="0.25">
      <c r="AE1416" s="24"/>
      <c r="AF1416" s="24"/>
    </row>
    <row r="1417" spans="31:32" x14ac:dyDescent="0.25">
      <c r="AE1417" s="24"/>
      <c r="AF1417" s="24"/>
    </row>
    <row r="1418" spans="31:32" x14ac:dyDescent="0.25">
      <c r="AE1418" s="24"/>
      <c r="AF1418" s="24"/>
    </row>
    <row r="1419" spans="31:32" x14ac:dyDescent="0.25">
      <c r="AE1419" s="24"/>
      <c r="AF1419" s="24"/>
    </row>
    <row r="1420" spans="31:32" x14ac:dyDescent="0.25">
      <c r="AE1420" s="24"/>
      <c r="AF1420" s="24"/>
    </row>
    <row r="1421" spans="31:32" x14ac:dyDescent="0.25">
      <c r="AE1421" s="24"/>
      <c r="AF1421" s="24"/>
    </row>
    <row r="1422" spans="31:32" x14ac:dyDescent="0.25">
      <c r="AE1422" s="24"/>
      <c r="AF1422" s="24"/>
    </row>
    <row r="1423" spans="31:32" x14ac:dyDescent="0.25">
      <c r="AE1423" s="24"/>
      <c r="AF1423" s="24"/>
    </row>
    <row r="1424" spans="31:32" x14ac:dyDescent="0.25">
      <c r="AE1424" s="24"/>
      <c r="AF1424" s="24"/>
    </row>
    <row r="1425" spans="31:32" x14ac:dyDescent="0.25">
      <c r="AE1425" s="24"/>
      <c r="AF1425" s="24"/>
    </row>
    <row r="1426" spans="31:32" x14ac:dyDescent="0.25">
      <c r="AE1426" s="24"/>
      <c r="AF1426" s="24"/>
    </row>
    <row r="1427" spans="31:32" x14ac:dyDescent="0.25">
      <c r="AE1427" s="24"/>
      <c r="AF1427" s="24"/>
    </row>
    <row r="1428" spans="31:32" x14ac:dyDescent="0.25">
      <c r="AE1428" s="24"/>
      <c r="AF1428" s="24"/>
    </row>
    <row r="1429" spans="31:32" x14ac:dyDescent="0.25">
      <c r="AE1429" s="24"/>
      <c r="AF1429" s="24"/>
    </row>
    <row r="1430" spans="31:32" x14ac:dyDescent="0.25">
      <c r="AE1430" s="24"/>
      <c r="AF1430" s="24"/>
    </row>
    <row r="1431" spans="31:32" x14ac:dyDescent="0.25">
      <c r="AE1431" s="24"/>
      <c r="AF1431" s="24"/>
    </row>
    <row r="1432" spans="31:32" x14ac:dyDescent="0.25">
      <c r="AE1432" s="24"/>
      <c r="AF1432" s="24"/>
    </row>
    <row r="1433" spans="31:32" x14ac:dyDescent="0.25">
      <c r="AE1433" s="24"/>
      <c r="AF1433" s="24"/>
    </row>
    <row r="1434" spans="31:32" x14ac:dyDescent="0.25">
      <c r="AE1434" s="24"/>
      <c r="AF1434" s="24"/>
    </row>
    <row r="1435" spans="31:32" x14ac:dyDescent="0.25">
      <c r="AE1435" s="24"/>
      <c r="AF1435" s="24"/>
    </row>
    <row r="1436" spans="31:32" x14ac:dyDescent="0.25">
      <c r="AE1436" s="24"/>
      <c r="AF1436" s="24"/>
    </row>
    <row r="1437" spans="31:32" x14ac:dyDescent="0.25">
      <c r="AE1437" s="24"/>
      <c r="AF1437" s="24"/>
    </row>
    <row r="1438" spans="31:32" x14ac:dyDescent="0.25">
      <c r="AE1438" s="24"/>
      <c r="AF1438" s="24"/>
    </row>
    <row r="1439" spans="31:32" x14ac:dyDescent="0.25">
      <c r="AE1439" s="24"/>
      <c r="AF1439" s="24"/>
    </row>
    <row r="1440" spans="31:32" x14ac:dyDescent="0.25">
      <c r="AE1440" s="24"/>
      <c r="AF1440" s="24"/>
    </row>
    <row r="1441" spans="31:32" x14ac:dyDescent="0.25">
      <c r="AE1441" s="24"/>
      <c r="AF1441" s="24"/>
    </row>
    <row r="1442" spans="31:32" x14ac:dyDescent="0.25">
      <c r="AE1442" s="24"/>
      <c r="AF1442" s="24"/>
    </row>
    <row r="1443" spans="31:32" x14ac:dyDescent="0.25">
      <c r="AE1443" s="24"/>
      <c r="AF1443" s="24"/>
    </row>
    <row r="1444" spans="31:32" x14ac:dyDescent="0.25">
      <c r="AE1444" s="24"/>
      <c r="AF1444" s="24"/>
    </row>
    <row r="1445" spans="31:32" x14ac:dyDescent="0.25">
      <c r="AE1445" s="24"/>
      <c r="AF1445" s="24"/>
    </row>
    <row r="1446" spans="31:32" x14ac:dyDescent="0.25">
      <c r="AE1446" s="24"/>
      <c r="AF1446" s="24"/>
    </row>
    <row r="1447" spans="31:32" x14ac:dyDescent="0.25">
      <c r="AE1447" s="24"/>
      <c r="AF1447" s="24"/>
    </row>
    <row r="1448" spans="31:32" x14ac:dyDescent="0.25">
      <c r="AE1448" s="24"/>
      <c r="AF1448" s="24"/>
    </row>
    <row r="1449" spans="31:32" x14ac:dyDescent="0.25">
      <c r="AE1449" s="24"/>
      <c r="AF1449" s="24"/>
    </row>
    <row r="1450" spans="31:32" x14ac:dyDescent="0.25">
      <c r="AE1450" s="24"/>
      <c r="AF1450" s="24"/>
    </row>
    <row r="1451" spans="31:32" x14ac:dyDescent="0.25">
      <c r="AE1451" s="24"/>
      <c r="AF1451" s="24"/>
    </row>
    <row r="1452" spans="31:32" x14ac:dyDescent="0.25">
      <c r="AE1452" s="24"/>
      <c r="AF1452" s="24"/>
    </row>
    <row r="1453" spans="31:32" x14ac:dyDescent="0.25">
      <c r="AE1453" s="24"/>
      <c r="AF1453" s="24"/>
    </row>
    <row r="1454" spans="31:32" x14ac:dyDescent="0.25">
      <c r="AE1454" s="24"/>
      <c r="AF1454" s="24"/>
    </row>
    <row r="1455" spans="31:32" x14ac:dyDescent="0.25">
      <c r="AE1455" s="24"/>
      <c r="AF1455" s="24"/>
    </row>
    <row r="1456" spans="31:32" x14ac:dyDescent="0.25">
      <c r="AE1456" s="24"/>
      <c r="AF1456" s="24"/>
    </row>
    <row r="1457" spans="31:32" x14ac:dyDescent="0.25">
      <c r="AE1457" s="24"/>
      <c r="AF1457" s="24"/>
    </row>
    <row r="1458" spans="31:32" x14ac:dyDescent="0.25">
      <c r="AE1458" s="24"/>
      <c r="AF1458" s="24"/>
    </row>
    <row r="1459" spans="31:32" x14ac:dyDescent="0.25">
      <c r="AE1459" s="24"/>
      <c r="AF1459" s="24"/>
    </row>
    <row r="1460" spans="31:32" x14ac:dyDescent="0.25">
      <c r="AE1460" s="24"/>
      <c r="AF1460" s="24"/>
    </row>
    <row r="1461" spans="31:32" x14ac:dyDescent="0.25">
      <c r="AE1461" s="24"/>
      <c r="AF1461" s="24"/>
    </row>
    <row r="1462" spans="31:32" x14ac:dyDescent="0.25">
      <c r="AE1462" s="24"/>
      <c r="AF1462" s="24"/>
    </row>
    <row r="1463" spans="31:32" x14ac:dyDescent="0.25">
      <c r="AE1463" s="24"/>
      <c r="AF1463" s="24"/>
    </row>
    <row r="1464" spans="31:32" x14ac:dyDescent="0.25">
      <c r="AE1464" s="24"/>
      <c r="AF1464" s="24"/>
    </row>
    <row r="1465" spans="31:32" x14ac:dyDescent="0.25">
      <c r="AE1465" s="24"/>
      <c r="AF1465" s="24"/>
    </row>
    <row r="1466" spans="31:32" x14ac:dyDescent="0.25">
      <c r="AE1466" s="24"/>
      <c r="AF1466" s="24"/>
    </row>
    <row r="1467" spans="31:32" x14ac:dyDescent="0.25">
      <c r="AE1467" s="24"/>
      <c r="AF1467" s="24"/>
    </row>
    <row r="1468" spans="31:32" x14ac:dyDescent="0.25">
      <c r="AE1468" s="24"/>
      <c r="AF1468" s="24"/>
    </row>
    <row r="1469" spans="31:32" x14ac:dyDescent="0.25">
      <c r="AE1469" s="24"/>
      <c r="AF1469" s="24"/>
    </row>
    <row r="1470" spans="31:32" x14ac:dyDescent="0.25">
      <c r="AE1470" s="24"/>
      <c r="AF1470" s="24"/>
    </row>
    <row r="1471" spans="31:32" x14ac:dyDescent="0.25">
      <c r="AE1471" s="24"/>
      <c r="AF1471" s="24"/>
    </row>
    <row r="1472" spans="31:32" x14ac:dyDescent="0.25">
      <c r="AE1472" s="24"/>
      <c r="AF1472" s="24"/>
    </row>
    <row r="1473" spans="31:32" x14ac:dyDescent="0.25">
      <c r="AE1473" s="24"/>
      <c r="AF1473" s="24"/>
    </row>
    <row r="1474" spans="31:32" x14ac:dyDescent="0.25">
      <c r="AE1474" s="24"/>
      <c r="AF1474" s="24"/>
    </row>
    <row r="1475" spans="31:32" x14ac:dyDescent="0.25">
      <c r="AE1475" s="24"/>
      <c r="AF1475" s="24"/>
    </row>
    <row r="1476" spans="31:32" x14ac:dyDescent="0.25">
      <c r="AE1476" s="24"/>
      <c r="AF1476" s="24"/>
    </row>
    <row r="1477" spans="31:32" x14ac:dyDescent="0.25">
      <c r="AE1477" s="24"/>
      <c r="AF1477" s="24"/>
    </row>
    <row r="1478" spans="31:32" x14ac:dyDescent="0.25">
      <c r="AE1478" s="24"/>
      <c r="AF1478" s="24"/>
    </row>
    <row r="1479" spans="31:32" x14ac:dyDescent="0.25">
      <c r="AE1479" s="24"/>
      <c r="AF1479" s="24"/>
    </row>
    <row r="1480" spans="31:32" x14ac:dyDescent="0.25">
      <c r="AE1480" s="24"/>
      <c r="AF1480" s="24"/>
    </row>
    <row r="1481" spans="31:32" x14ac:dyDescent="0.25">
      <c r="AE1481" s="24"/>
      <c r="AF1481" s="24"/>
    </row>
    <row r="1482" spans="31:32" x14ac:dyDescent="0.25">
      <c r="AE1482" s="24"/>
      <c r="AF1482" s="24"/>
    </row>
    <row r="1483" spans="31:32" x14ac:dyDescent="0.25">
      <c r="AE1483" s="24"/>
      <c r="AF1483" s="24"/>
    </row>
    <row r="1484" spans="31:32" x14ac:dyDescent="0.25">
      <c r="AE1484" s="24"/>
      <c r="AF1484" s="24"/>
    </row>
    <row r="1485" spans="31:32" x14ac:dyDescent="0.25">
      <c r="AE1485" s="24"/>
      <c r="AF1485" s="24"/>
    </row>
    <row r="1486" spans="31:32" x14ac:dyDescent="0.25">
      <c r="AE1486" s="24"/>
      <c r="AF1486" s="24"/>
    </row>
    <row r="1487" spans="31:32" x14ac:dyDescent="0.25">
      <c r="AE1487" s="24"/>
      <c r="AF1487" s="24"/>
    </row>
    <row r="1488" spans="31:32" x14ac:dyDescent="0.25">
      <c r="AE1488" s="24"/>
      <c r="AF1488" s="24"/>
    </row>
    <row r="1489" spans="31:32" x14ac:dyDescent="0.25">
      <c r="AE1489" s="24"/>
      <c r="AF1489" s="24"/>
    </row>
    <row r="1490" spans="31:32" x14ac:dyDescent="0.25">
      <c r="AE1490" s="24"/>
      <c r="AF1490" s="24"/>
    </row>
    <row r="1491" spans="31:32" x14ac:dyDescent="0.25">
      <c r="AE1491" s="24"/>
      <c r="AF1491" s="24"/>
    </row>
    <row r="1492" spans="31:32" x14ac:dyDescent="0.25">
      <c r="AE1492" s="24"/>
      <c r="AF1492" s="24"/>
    </row>
    <row r="1493" spans="31:32" x14ac:dyDescent="0.25">
      <c r="AE1493" s="24"/>
      <c r="AF1493" s="24"/>
    </row>
    <row r="1494" spans="31:32" x14ac:dyDescent="0.25">
      <c r="AE1494" s="24"/>
      <c r="AF1494" s="24"/>
    </row>
    <row r="1495" spans="31:32" x14ac:dyDescent="0.25">
      <c r="AE1495" s="24"/>
      <c r="AF1495" s="24"/>
    </row>
    <row r="1496" spans="31:32" x14ac:dyDescent="0.25">
      <c r="AE1496" s="24"/>
      <c r="AF1496" s="24"/>
    </row>
    <row r="1497" spans="31:32" x14ac:dyDescent="0.25">
      <c r="AE1497" s="24"/>
      <c r="AF1497" s="24"/>
    </row>
    <row r="1498" spans="31:32" x14ac:dyDescent="0.25">
      <c r="AE1498" s="24"/>
      <c r="AF1498" s="24"/>
    </row>
    <row r="1499" spans="31:32" x14ac:dyDescent="0.25">
      <c r="AE1499" s="24"/>
      <c r="AF1499" s="24"/>
    </row>
    <row r="1500" spans="31:32" x14ac:dyDescent="0.25">
      <c r="AE1500" s="24"/>
      <c r="AF1500" s="24"/>
    </row>
    <row r="1501" spans="31:32" x14ac:dyDescent="0.25">
      <c r="AE1501" s="24"/>
      <c r="AF1501" s="24"/>
    </row>
    <row r="1502" spans="31:32" x14ac:dyDescent="0.25">
      <c r="AE1502" s="24"/>
      <c r="AF1502" s="24"/>
    </row>
    <row r="1503" spans="31:32" x14ac:dyDescent="0.25">
      <c r="AE1503" s="24"/>
      <c r="AF1503" s="24"/>
    </row>
    <row r="1504" spans="31:32" x14ac:dyDescent="0.25">
      <c r="AE1504" s="24"/>
      <c r="AF1504" s="24"/>
    </row>
    <row r="1505" spans="31:32" x14ac:dyDescent="0.25">
      <c r="AE1505" s="24"/>
      <c r="AF1505" s="24"/>
    </row>
    <row r="1506" spans="31:32" x14ac:dyDescent="0.25">
      <c r="AE1506" s="24"/>
      <c r="AF1506" s="24"/>
    </row>
    <row r="1507" spans="31:32" x14ac:dyDescent="0.25">
      <c r="AE1507" s="24"/>
      <c r="AF1507" s="24"/>
    </row>
    <row r="1508" spans="31:32" x14ac:dyDescent="0.25">
      <c r="AE1508" s="24"/>
      <c r="AF1508" s="24"/>
    </row>
    <row r="1509" spans="31:32" x14ac:dyDescent="0.25">
      <c r="AE1509" s="24"/>
      <c r="AF1509" s="24"/>
    </row>
    <row r="1510" spans="31:32" x14ac:dyDescent="0.25">
      <c r="AE1510" s="24"/>
      <c r="AF1510" s="24"/>
    </row>
    <row r="1511" spans="31:32" x14ac:dyDescent="0.25">
      <c r="AE1511" s="24"/>
      <c r="AF1511" s="24"/>
    </row>
    <row r="1512" spans="31:32" x14ac:dyDescent="0.25">
      <c r="AE1512" s="24"/>
      <c r="AF1512" s="24"/>
    </row>
    <row r="1513" spans="31:32" x14ac:dyDescent="0.25">
      <c r="AE1513" s="24"/>
      <c r="AF1513" s="24"/>
    </row>
    <row r="1514" spans="31:32" x14ac:dyDescent="0.25">
      <c r="AE1514" s="24"/>
      <c r="AF1514" s="24"/>
    </row>
    <row r="1515" spans="31:32" x14ac:dyDescent="0.25">
      <c r="AE1515" s="24"/>
      <c r="AF1515" s="24"/>
    </row>
    <row r="1516" spans="31:32" x14ac:dyDescent="0.25">
      <c r="AE1516" s="24"/>
      <c r="AF1516" s="24"/>
    </row>
    <row r="1517" spans="31:32" x14ac:dyDescent="0.25">
      <c r="AE1517" s="24"/>
      <c r="AF1517" s="24"/>
    </row>
    <row r="1518" spans="31:32" x14ac:dyDescent="0.25">
      <c r="AE1518" s="24"/>
      <c r="AF1518" s="24"/>
    </row>
    <row r="1519" spans="31:32" x14ac:dyDescent="0.25">
      <c r="AE1519" s="24"/>
      <c r="AF1519" s="24"/>
    </row>
    <row r="1520" spans="31:32" x14ac:dyDescent="0.25">
      <c r="AE1520" s="24"/>
      <c r="AF1520" s="24"/>
    </row>
    <row r="1521" spans="31:32" x14ac:dyDescent="0.25">
      <c r="AE1521" s="24"/>
      <c r="AF1521" s="24"/>
    </row>
    <row r="1522" spans="31:32" x14ac:dyDescent="0.25">
      <c r="AE1522" s="24"/>
      <c r="AF1522" s="24"/>
    </row>
    <row r="1523" spans="31:32" x14ac:dyDescent="0.25">
      <c r="AE1523" s="24"/>
      <c r="AF1523" s="24"/>
    </row>
    <row r="1524" spans="31:32" x14ac:dyDescent="0.25">
      <c r="AE1524" s="24"/>
      <c r="AF1524" s="24"/>
    </row>
    <row r="1525" spans="31:32" x14ac:dyDescent="0.25">
      <c r="AE1525" s="24"/>
      <c r="AF1525" s="24"/>
    </row>
    <row r="1526" spans="31:32" x14ac:dyDescent="0.25">
      <c r="AE1526" s="24"/>
      <c r="AF1526" s="24"/>
    </row>
    <row r="1527" spans="31:32" x14ac:dyDescent="0.25">
      <c r="AE1527" s="24"/>
      <c r="AF1527" s="24"/>
    </row>
    <row r="1528" spans="31:32" x14ac:dyDescent="0.25">
      <c r="AE1528" s="24"/>
      <c r="AF1528" s="24"/>
    </row>
    <row r="1529" spans="31:32" x14ac:dyDescent="0.25">
      <c r="AE1529" s="24"/>
      <c r="AF1529" s="24"/>
    </row>
    <row r="1530" spans="31:32" x14ac:dyDescent="0.25">
      <c r="AE1530" s="24"/>
      <c r="AF1530" s="24"/>
    </row>
    <row r="1531" spans="31:32" x14ac:dyDescent="0.25">
      <c r="AE1531" s="24"/>
      <c r="AF1531" s="24"/>
    </row>
    <row r="1532" spans="31:32" x14ac:dyDescent="0.25">
      <c r="AE1532" s="24"/>
      <c r="AF1532" s="24"/>
    </row>
    <row r="1533" spans="31:32" x14ac:dyDescent="0.25">
      <c r="AE1533" s="24"/>
      <c r="AF1533" s="24"/>
    </row>
    <row r="1534" spans="31:32" x14ac:dyDescent="0.25">
      <c r="AE1534" s="24"/>
      <c r="AF1534" s="24"/>
    </row>
    <row r="1535" spans="31:32" x14ac:dyDescent="0.25">
      <c r="AE1535" s="24"/>
      <c r="AF1535" s="24"/>
    </row>
    <row r="1536" spans="31:32" x14ac:dyDescent="0.25">
      <c r="AE1536" s="24"/>
      <c r="AF1536" s="24"/>
    </row>
    <row r="1537" spans="31:32" x14ac:dyDescent="0.25">
      <c r="AE1537" s="24"/>
      <c r="AF1537" s="24"/>
    </row>
    <row r="1538" spans="31:32" x14ac:dyDescent="0.25">
      <c r="AE1538" s="24"/>
      <c r="AF1538" s="24"/>
    </row>
    <row r="1539" spans="31:32" x14ac:dyDescent="0.25">
      <c r="AE1539" s="24"/>
      <c r="AF1539" s="24"/>
    </row>
    <row r="1540" spans="31:32" x14ac:dyDescent="0.25">
      <c r="AE1540" s="24"/>
      <c r="AF1540" s="24"/>
    </row>
    <row r="1541" spans="31:32" x14ac:dyDescent="0.25">
      <c r="AE1541" s="24"/>
      <c r="AF1541" s="24"/>
    </row>
    <row r="1542" spans="31:32" x14ac:dyDescent="0.25">
      <c r="AE1542" s="24"/>
      <c r="AF1542" s="24"/>
    </row>
    <row r="1543" spans="31:32" x14ac:dyDescent="0.25">
      <c r="AE1543" s="24"/>
      <c r="AF1543" s="24"/>
    </row>
    <row r="1544" spans="31:32" x14ac:dyDescent="0.25">
      <c r="AE1544" s="24"/>
      <c r="AF1544" s="24"/>
    </row>
    <row r="1545" spans="31:32" x14ac:dyDescent="0.25">
      <c r="AE1545" s="24"/>
      <c r="AF1545" s="24"/>
    </row>
    <row r="1546" spans="31:32" x14ac:dyDescent="0.25">
      <c r="AE1546" s="24"/>
      <c r="AF1546" s="24"/>
    </row>
    <row r="1547" spans="31:32" x14ac:dyDescent="0.25">
      <c r="AE1547" s="24"/>
      <c r="AF1547" s="24"/>
    </row>
    <row r="1548" spans="31:32" x14ac:dyDescent="0.25">
      <c r="AE1548" s="24"/>
      <c r="AF1548" s="24"/>
    </row>
    <row r="1549" spans="31:32" x14ac:dyDescent="0.25">
      <c r="AE1549" s="24"/>
      <c r="AF1549" s="24"/>
    </row>
    <row r="1550" spans="31:32" x14ac:dyDescent="0.25">
      <c r="AE1550" s="24"/>
      <c r="AF1550" s="24"/>
    </row>
    <row r="1551" spans="31:32" x14ac:dyDescent="0.25">
      <c r="AE1551" s="24"/>
      <c r="AF1551" s="24"/>
    </row>
    <row r="1552" spans="31:32" x14ac:dyDescent="0.25">
      <c r="AE1552" s="24"/>
      <c r="AF1552" s="24"/>
    </row>
    <row r="1553" spans="31:32" x14ac:dyDescent="0.25">
      <c r="AE1553" s="24"/>
      <c r="AF1553" s="24"/>
    </row>
    <row r="1554" spans="31:32" x14ac:dyDescent="0.25">
      <c r="AE1554" s="24"/>
      <c r="AF1554" s="24"/>
    </row>
    <row r="1555" spans="31:32" x14ac:dyDescent="0.25">
      <c r="AE1555" s="24"/>
      <c r="AF1555" s="24"/>
    </row>
    <row r="1556" spans="31:32" x14ac:dyDescent="0.25">
      <c r="AE1556" s="24"/>
      <c r="AF1556" s="24"/>
    </row>
    <row r="1557" spans="31:32" x14ac:dyDescent="0.25">
      <c r="AE1557" s="24"/>
      <c r="AF1557" s="24"/>
    </row>
    <row r="1558" spans="31:32" x14ac:dyDescent="0.25">
      <c r="AE1558" s="24"/>
      <c r="AF1558" s="24"/>
    </row>
    <row r="1559" spans="31:32" x14ac:dyDescent="0.25">
      <c r="AE1559" s="24"/>
      <c r="AF1559" s="24"/>
    </row>
    <row r="1560" spans="31:32" x14ac:dyDescent="0.25">
      <c r="AE1560" s="24"/>
      <c r="AF1560" s="24"/>
    </row>
    <row r="1561" spans="31:32" x14ac:dyDescent="0.25">
      <c r="AE1561" s="24"/>
      <c r="AF1561" s="24"/>
    </row>
    <row r="1562" spans="31:32" x14ac:dyDescent="0.25">
      <c r="AE1562" s="24"/>
      <c r="AF1562" s="24"/>
    </row>
    <row r="1563" spans="31:32" x14ac:dyDescent="0.25">
      <c r="AE1563" s="24"/>
      <c r="AF1563" s="24"/>
    </row>
    <row r="1564" spans="31:32" x14ac:dyDescent="0.25">
      <c r="AE1564" s="24"/>
      <c r="AF1564" s="24"/>
    </row>
    <row r="1565" spans="31:32" x14ac:dyDescent="0.25">
      <c r="AE1565" s="24"/>
      <c r="AF1565" s="24"/>
    </row>
    <row r="1566" spans="31:32" x14ac:dyDescent="0.25">
      <c r="AE1566" s="24"/>
      <c r="AF1566" s="24"/>
    </row>
    <row r="1567" spans="31:32" x14ac:dyDescent="0.25">
      <c r="AE1567" s="24"/>
      <c r="AF1567" s="24"/>
    </row>
    <row r="1568" spans="31:32" x14ac:dyDescent="0.25">
      <c r="AE1568" s="24"/>
      <c r="AF1568" s="24"/>
    </row>
    <row r="1569" spans="31:32" x14ac:dyDescent="0.25">
      <c r="AE1569" s="24"/>
      <c r="AF1569" s="24"/>
    </row>
    <row r="1570" spans="31:32" x14ac:dyDescent="0.25">
      <c r="AE1570" s="24"/>
      <c r="AF1570" s="24"/>
    </row>
    <row r="1571" spans="31:32" x14ac:dyDescent="0.25">
      <c r="AE1571" s="24"/>
      <c r="AF1571" s="24"/>
    </row>
    <row r="1572" spans="31:32" x14ac:dyDescent="0.25">
      <c r="AE1572" s="24"/>
      <c r="AF1572" s="24"/>
    </row>
    <row r="1573" spans="31:32" x14ac:dyDescent="0.25">
      <c r="AE1573" s="24"/>
      <c r="AF1573" s="24"/>
    </row>
    <row r="1574" spans="31:32" x14ac:dyDescent="0.25">
      <c r="AE1574" s="24"/>
      <c r="AF1574" s="24"/>
    </row>
    <row r="1575" spans="31:32" x14ac:dyDescent="0.25">
      <c r="AE1575" s="24"/>
      <c r="AF1575" s="24"/>
    </row>
    <row r="1576" spans="31:32" x14ac:dyDescent="0.25">
      <c r="AE1576" s="24"/>
      <c r="AF1576" s="24"/>
    </row>
    <row r="1577" spans="31:32" x14ac:dyDescent="0.25">
      <c r="AE1577" s="24"/>
      <c r="AF1577" s="24"/>
    </row>
    <row r="1578" spans="31:32" x14ac:dyDescent="0.25">
      <c r="AE1578" s="24"/>
      <c r="AF1578" s="24"/>
    </row>
    <row r="1579" spans="31:32" x14ac:dyDescent="0.25">
      <c r="AE1579" s="24"/>
      <c r="AF1579" s="24"/>
    </row>
    <row r="1580" spans="31:32" x14ac:dyDescent="0.25">
      <c r="AE1580" s="24"/>
      <c r="AF1580" s="24"/>
    </row>
    <row r="1581" spans="31:32" x14ac:dyDescent="0.25">
      <c r="AE1581" s="24"/>
      <c r="AF1581" s="24"/>
    </row>
    <row r="1582" spans="31:32" x14ac:dyDescent="0.25">
      <c r="AE1582" s="24"/>
      <c r="AF1582" s="24"/>
    </row>
    <row r="1583" spans="31:32" x14ac:dyDescent="0.25">
      <c r="AE1583" s="24"/>
      <c r="AF1583" s="24"/>
    </row>
    <row r="1584" spans="31:32" x14ac:dyDescent="0.25">
      <c r="AE1584" s="24"/>
      <c r="AF1584" s="24"/>
    </row>
    <row r="1585" spans="31:32" x14ac:dyDescent="0.25">
      <c r="AE1585" s="24"/>
      <c r="AF1585" s="24"/>
    </row>
    <row r="1586" spans="31:32" x14ac:dyDescent="0.25">
      <c r="AE1586" s="24"/>
      <c r="AF1586" s="24"/>
    </row>
    <row r="1587" spans="31:32" x14ac:dyDescent="0.25">
      <c r="AE1587" s="24"/>
      <c r="AF1587" s="24"/>
    </row>
    <row r="1588" spans="31:32" x14ac:dyDescent="0.25">
      <c r="AE1588" s="24"/>
      <c r="AF1588" s="24"/>
    </row>
    <row r="1589" spans="31:32" x14ac:dyDescent="0.25">
      <c r="AE1589" s="24"/>
      <c r="AF1589" s="24"/>
    </row>
    <row r="1590" spans="31:32" x14ac:dyDescent="0.25">
      <c r="AE1590" s="24"/>
      <c r="AF1590" s="24"/>
    </row>
    <row r="1591" spans="31:32" x14ac:dyDescent="0.25">
      <c r="AE1591" s="24"/>
      <c r="AF1591" s="24"/>
    </row>
    <row r="1592" spans="31:32" x14ac:dyDescent="0.25">
      <c r="AE1592" s="24"/>
      <c r="AF1592" s="24"/>
    </row>
    <row r="1593" spans="31:32" x14ac:dyDescent="0.25">
      <c r="AE1593" s="24"/>
      <c r="AF1593" s="24"/>
    </row>
    <row r="1594" spans="31:32" x14ac:dyDescent="0.25">
      <c r="AE1594" s="24"/>
      <c r="AF1594" s="24"/>
    </row>
    <row r="1595" spans="31:32" x14ac:dyDescent="0.25">
      <c r="AE1595" s="24"/>
      <c r="AF1595" s="24"/>
    </row>
    <row r="1596" spans="31:32" x14ac:dyDescent="0.25">
      <c r="AE1596" s="24"/>
      <c r="AF1596" s="24"/>
    </row>
    <row r="1597" spans="31:32" x14ac:dyDescent="0.25">
      <c r="AE1597" s="24"/>
      <c r="AF1597" s="24"/>
    </row>
    <row r="1598" spans="31:32" x14ac:dyDescent="0.25">
      <c r="AE1598" s="24"/>
      <c r="AF1598" s="24"/>
    </row>
    <row r="1599" spans="31:32" x14ac:dyDescent="0.25">
      <c r="AE1599" s="24"/>
      <c r="AF1599" s="24"/>
    </row>
    <row r="1600" spans="31:32" x14ac:dyDescent="0.25">
      <c r="AE1600" s="24"/>
      <c r="AF1600" s="24"/>
    </row>
    <row r="1601" spans="31:32" x14ac:dyDescent="0.25">
      <c r="AE1601" s="24"/>
      <c r="AF1601" s="24"/>
    </row>
    <row r="1602" spans="31:32" x14ac:dyDescent="0.25">
      <c r="AE1602" s="24"/>
      <c r="AF1602" s="24"/>
    </row>
    <row r="1603" spans="31:32" x14ac:dyDescent="0.25">
      <c r="AE1603" s="24"/>
      <c r="AF1603" s="24"/>
    </row>
    <row r="1604" spans="31:32" x14ac:dyDescent="0.25">
      <c r="AE1604" s="24"/>
      <c r="AF1604" s="24"/>
    </row>
    <row r="1605" spans="31:32" x14ac:dyDescent="0.25">
      <c r="AE1605" s="24"/>
      <c r="AF1605" s="24"/>
    </row>
    <row r="1606" spans="31:32" x14ac:dyDescent="0.25">
      <c r="AE1606" s="24"/>
      <c r="AF1606" s="24"/>
    </row>
    <row r="1607" spans="31:32" x14ac:dyDescent="0.25">
      <c r="AE1607" s="24"/>
      <c r="AF1607" s="24"/>
    </row>
    <row r="1608" spans="31:32" x14ac:dyDescent="0.25">
      <c r="AE1608" s="24"/>
      <c r="AF1608" s="24"/>
    </row>
    <row r="1609" spans="31:32" x14ac:dyDescent="0.25">
      <c r="AE1609" s="24"/>
      <c r="AF1609" s="24"/>
    </row>
    <row r="1610" spans="31:32" x14ac:dyDescent="0.25">
      <c r="AE1610" s="24"/>
      <c r="AF1610" s="24"/>
    </row>
    <row r="1611" spans="31:32" x14ac:dyDescent="0.25">
      <c r="AE1611" s="24"/>
      <c r="AF1611" s="24"/>
    </row>
    <row r="1612" spans="31:32" x14ac:dyDescent="0.25">
      <c r="AE1612" s="24"/>
      <c r="AF1612" s="24"/>
    </row>
    <row r="1613" spans="31:32" x14ac:dyDescent="0.25">
      <c r="AE1613" s="24"/>
      <c r="AF1613" s="24"/>
    </row>
    <row r="1614" spans="31:32" x14ac:dyDescent="0.25">
      <c r="AE1614" s="24"/>
      <c r="AF1614" s="24"/>
    </row>
    <row r="1615" spans="31:32" x14ac:dyDescent="0.25">
      <c r="AE1615" s="24"/>
      <c r="AF1615" s="24"/>
    </row>
    <row r="1616" spans="31:32" x14ac:dyDescent="0.25">
      <c r="AE1616" s="24"/>
      <c r="AF1616" s="24"/>
    </row>
    <row r="1617" spans="31:32" x14ac:dyDescent="0.25">
      <c r="AE1617" s="24"/>
      <c r="AF1617" s="24"/>
    </row>
    <row r="1618" spans="31:32" x14ac:dyDescent="0.25">
      <c r="AE1618" s="24"/>
      <c r="AF1618" s="24"/>
    </row>
    <row r="1619" spans="31:32" x14ac:dyDescent="0.25">
      <c r="AE1619" s="24"/>
      <c r="AF1619" s="24"/>
    </row>
    <row r="1620" spans="31:32" x14ac:dyDescent="0.25">
      <c r="AE1620" s="24"/>
      <c r="AF1620" s="24"/>
    </row>
    <row r="1621" spans="31:32" x14ac:dyDescent="0.25">
      <c r="AE1621" s="24"/>
      <c r="AF1621" s="24"/>
    </row>
    <row r="1622" spans="31:32" x14ac:dyDescent="0.25">
      <c r="AE1622" s="24"/>
      <c r="AF1622" s="24"/>
    </row>
    <row r="1623" spans="31:32" x14ac:dyDescent="0.25">
      <c r="AE1623" s="24"/>
      <c r="AF1623" s="24"/>
    </row>
    <row r="1624" spans="31:32" x14ac:dyDescent="0.25">
      <c r="AE1624" s="24"/>
      <c r="AF1624" s="24"/>
    </row>
    <row r="1625" spans="31:32" x14ac:dyDescent="0.25">
      <c r="AE1625" s="24"/>
      <c r="AF1625" s="24"/>
    </row>
    <row r="1626" spans="31:32" x14ac:dyDescent="0.25">
      <c r="AE1626" s="24"/>
      <c r="AF1626" s="24"/>
    </row>
    <row r="1627" spans="31:32" x14ac:dyDescent="0.25">
      <c r="AE1627" s="24"/>
      <c r="AF1627" s="24"/>
    </row>
    <row r="1628" spans="31:32" x14ac:dyDescent="0.25">
      <c r="AE1628" s="24"/>
      <c r="AF1628" s="24"/>
    </row>
    <row r="1629" spans="31:32" x14ac:dyDescent="0.25">
      <c r="AE1629" s="24"/>
      <c r="AF1629" s="24"/>
    </row>
    <row r="1630" spans="31:32" x14ac:dyDescent="0.25">
      <c r="AE1630" s="24"/>
      <c r="AF1630" s="24"/>
    </row>
    <row r="1631" spans="31:32" x14ac:dyDescent="0.25">
      <c r="AE1631" s="24"/>
      <c r="AF1631" s="24"/>
    </row>
    <row r="1632" spans="31:32" x14ac:dyDescent="0.25">
      <c r="AE1632" s="24"/>
      <c r="AF1632" s="24"/>
    </row>
    <row r="1633" spans="31:32" x14ac:dyDescent="0.25">
      <c r="AE1633" s="24"/>
      <c r="AF1633" s="24"/>
    </row>
    <row r="1634" spans="31:32" x14ac:dyDescent="0.25">
      <c r="AE1634" s="24"/>
      <c r="AF1634" s="24"/>
    </row>
    <row r="1635" spans="31:32" x14ac:dyDescent="0.25">
      <c r="AE1635" s="24"/>
      <c r="AF1635" s="24"/>
    </row>
    <row r="1636" spans="31:32" x14ac:dyDescent="0.25">
      <c r="AE1636" s="24"/>
      <c r="AF1636" s="24"/>
    </row>
    <row r="1637" spans="31:32" x14ac:dyDescent="0.25">
      <c r="AE1637" s="24"/>
      <c r="AF1637" s="24"/>
    </row>
    <row r="1638" spans="31:32" x14ac:dyDescent="0.25">
      <c r="AE1638" s="24"/>
      <c r="AF1638" s="24"/>
    </row>
    <row r="1639" spans="31:32" x14ac:dyDescent="0.25">
      <c r="AE1639" s="24"/>
      <c r="AF1639" s="24"/>
    </row>
    <row r="1640" spans="31:32" x14ac:dyDescent="0.25">
      <c r="AE1640" s="24"/>
      <c r="AF1640" s="24"/>
    </row>
    <row r="1641" spans="31:32" x14ac:dyDescent="0.25">
      <c r="AE1641" s="24"/>
      <c r="AF1641" s="24"/>
    </row>
    <row r="1642" spans="31:32" x14ac:dyDescent="0.25">
      <c r="AE1642" s="24"/>
      <c r="AF1642" s="24"/>
    </row>
    <row r="1643" spans="31:32" x14ac:dyDescent="0.25">
      <c r="AE1643" s="24"/>
      <c r="AF1643" s="24"/>
    </row>
    <row r="1644" spans="31:32" x14ac:dyDescent="0.25">
      <c r="AE1644" s="24"/>
      <c r="AF1644" s="24"/>
    </row>
    <row r="1645" spans="31:32" x14ac:dyDescent="0.25">
      <c r="AE1645" s="24"/>
      <c r="AF1645" s="24"/>
    </row>
    <row r="1646" spans="31:32" x14ac:dyDescent="0.25">
      <c r="AE1646" s="24"/>
      <c r="AF1646" s="24"/>
    </row>
    <row r="1647" spans="31:32" x14ac:dyDescent="0.25">
      <c r="AE1647" s="24"/>
      <c r="AF1647" s="24"/>
    </row>
    <row r="1648" spans="31:32" x14ac:dyDescent="0.25">
      <c r="AE1648" s="24"/>
      <c r="AF1648" s="24"/>
    </row>
    <row r="1649" spans="31:32" x14ac:dyDescent="0.25">
      <c r="AE1649" s="24"/>
      <c r="AF1649" s="24"/>
    </row>
    <row r="1650" spans="31:32" x14ac:dyDescent="0.25">
      <c r="AE1650" s="24"/>
      <c r="AF1650" s="24"/>
    </row>
    <row r="1651" spans="31:32" x14ac:dyDescent="0.25">
      <c r="AE1651" s="24"/>
      <c r="AF1651" s="24"/>
    </row>
    <row r="1652" spans="31:32" x14ac:dyDescent="0.25">
      <c r="AE1652" s="24"/>
      <c r="AF1652" s="24"/>
    </row>
    <row r="1653" spans="31:32" x14ac:dyDescent="0.25">
      <c r="AE1653" s="24"/>
      <c r="AF1653" s="24"/>
    </row>
    <row r="1654" spans="31:32" x14ac:dyDescent="0.25">
      <c r="AE1654" s="24"/>
      <c r="AF1654" s="24"/>
    </row>
    <row r="1655" spans="31:32" x14ac:dyDescent="0.25">
      <c r="AE1655" s="24"/>
      <c r="AF1655" s="24"/>
    </row>
    <row r="1656" spans="31:32" x14ac:dyDescent="0.25">
      <c r="AE1656" s="24"/>
      <c r="AF1656" s="24"/>
    </row>
    <row r="1657" spans="31:32" x14ac:dyDescent="0.25">
      <c r="AE1657" s="24"/>
      <c r="AF1657" s="24"/>
    </row>
    <row r="1658" spans="31:32" x14ac:dyDescent="0.25">
      <c r="AE1658" s="24"/>
      <c r="AF1658" s="24"/>
    </row>
    <row r="1659" spans="31:32" x14ac:dyDescent="0.25">
      <c r="AE1659" s="24"/>
      <c r="AF1659" s="24"/>
    </row>
    <row r="1660" spans="31:32" x14ac:dyDescent="0.25">
      <c r="AE1660" s="24"/>
      <c r="AF1660" s="24"/>
    </row>
    <row r="1661" spans="31:32" x14ac:dyDescent="0.25">
      <c r="AE1661" s="24"/>
      <c r="AF1661" s="24"/>
    </row>
    <row r="1662" spans="31:32" x14ac:dyDescent="0.25">
      <c r="AE1662" s="24"/>
      <c r="AF1662" s="24"/>
    </row>
    <row r="1663" spans="31:32" x14ac:dyDescent="0.25">
      <c r="AE1663" s="24"/>
      <c r="AF1663" s="24"/>
    </row>
    <row r="1664" spans="31:32" x14ac:dyDescent="0.25">
      <c r="AE1664" s="24"/>
      <c r="AF1664" s="24"/>
    </row>
    <row r="1665" spans="31:32" x14ac:dyDescent="0.25">
      <c r="AE1665" s="24"/>
      <c r="AF1665" s="24"/>
    </row>
    <row r="1666" spans="31:32" x14ac:dyDescent="0.25">
      <c r="AE1666" s="24"/>
      <c r="AF1666" s="24"/>
    </row>
    <row r="1667" spans="31:32" x14ac:dyDescent="0.25">
      <c r="AE1667" s="24"/>
      <c r="AF1667" s="24"/>
    </row>
    <row r="1668" spans="31:32" x14ac:dyDescent="0.25">
      <c r="AE1668" s="24"/>
      <c r="AF1668" s="24"/>
    </row>
    <row r="1669" spans="31:32" x14ac:dyDescent="0.25">
      <c r="AE1669" s="24"/>
      <c r="AF1669" s="24"/>
    </row>
    <row r="1670" spans="31:32" x14ac:dyDescent="0.25">
      <c r="AE1670" s="24"/>
      <c r="AF1670" s="24"/>
    </row>
    <row r="1671" spans="31:32" x14ac:dyDescent="0.25">
      <c r="AE1671" s="24"/>
      <c r="AF1671" s="24"/>
    </row>
    <row r="1672" spans="31:32" x14ac:dyDescent="0.25">
      <c r="AE1672" s="24"/>
      <c r="AF1672" s="24"/>
    </row>
    <row r="1673" spans="31:32" x14ac:dyDescent="0.25">
      <c r="AE1673" s="24"/>
      <c r="AF1673" s="24"/>
    </row>
    <row r="1674" spans="31:32" x14ac:dyDescent="0.25">
      <c r="AE1674" s="24"/>
      <c r="AF1674" s="24"/>
    </row>
    <row r="1675" spans="31:32" x14ac:dyDescent="0.25">
      <c r="AE1675" s="24"/>
      <c r="AF1675" s="24"/>
    </row>
    <row r="1676" spans="31:32" x14ac:dyDescent="0.25">
      <c r="AE1676" s="24"/>
      <c r="AF1676" s="24"/>
    </row>
    <row r="1677" spans="31:32" x14ac:dyDescent="0.25">
      <c r="AE1677" s="24"/>
      <c r="AF1677" s="24"/>
    </row>
    <row r="1678" spans="31:32" x14ac:dyDescent="0.25">
      <c r="AE1678" s="24"/>
      <c r="AF1678" s="24"/>
    </row>
    <row r="1679" spans="31:32" x14ac:dyDescent="0.25">
      <c r="AE1679" s="24"/>
      <c r="AF1679" s="24"/>
    </row>
    <row r="1680" spans="31:32" x14ac:dyDescent="0.25">
      <c r="AE1680" s="24"/>
      <c r="AF1680" s="24"/>
    </row>
    <row r="1681" spans="31:32" x14ac:dyDescent="0.25">
      <c r="AE1681" s="24"/>
      <c r="AF1681" s="24"/>
    </row>
    <row r="1682" spans="31:32" x14ac:dyDescent="0.25">
      <c r="AE1682" s="24"/>
      <c r="AF1682" s="24"/>
    </row>
    <row r="1683" spans="31:32" x14ac:dyDescent="0.25">
      <c r="AE1683" s="24"/>
      <c r="AF1683" s="24"/>
    </row>
    <row r="1684" spans="31:32" x14ac:dyDescent="0.25">
      <c r="AE1684" s="24"/>
      <c r="AF1684" s="24"/>
    </row>
    <row r="1685" spans="31:32" x14ac:dyDescent="0.25">
      <c r="AE1685" s="24"/>
      <c r="AF1685" s="24"/>
    </row>
    <row r="1686" spans="31:32" x14ac:dyDescent="0.25">
      <c r="AE1686" s="24"/>
      <c r="AF1686" s="24"/>
    </row>
    <row r="1687" spans="31:32" x14ac:dyDescent="0.25">
      <c r="AE1687" s="24"/>
      <c r="AF1687" s="24"/>
    </row>
    <row r="1688" spans="31:32" x14ac:dyDescent="0.25">
      <c r="AE1688" s="24"/>
      <c r="AF1688" s="24"/>
    </row>
    <row r="1689" spans="31:32" x14ac:dyDescent="0.25">
      <c r="AE1689" s="24"/>
      <c r="AF1689" s="24"/>
    </row>
    <row r="1690" spans="31:32" x14ac:dyDescent="0.25">
      <c r="AE1690" s="24"/>
      <c r="AF1690" s="24"/>
    </row>
    <row r="1691" spans="31:32" x14ac:dyDescent="0.25">
      <c r="AE1691" s="24"/>
      <c r="AF1691" s="24"/>
    </row>
    <row r="1692" spans="31:32" x14ac:dyDescent="0.25">
      <c r="AE1692" s="24"/>
      <c r="AF1692" s="24"/>
    </row>
    <row r="1693" spans="31:32" x14ac:dyDescent="0.25">
      <c r="AE1693" s="24"/>
      <c r="AF1693" s="24"/>
    </row>
    <row r="1694" spans="31:32" x14ac:dyDescent="0.25">
      <c r="AE1694" s="24"/>
      <c r="AF1694" s="24"/>
    </row>
    <row r="1695" spans="31:32" x14ac:dyDescent="0.25">
      <c r="AE1695" s="24"/>
      <c r="AF1695" s="24"/>
    </row>
    <row r="1696" spans="31:32" x14ac:dyDescent="0.25">
      <c r="AE1696" s="24"/>
      <c r="AF1696" s="24"/>
    </row>
    <row r="1697" spans="31:32" x14ac:dyDescent="0.25">
      <c r="AE1697" s="24"/>
      <c r="AF1697" s="24"/>
    </row>
    <row r="1698" spans="31:32" x14ac:dyDescent="0.25">
      <c r="AE1698" s="24"/>
      <c r="AF1698" s="24"/>
    </row>
    <row r="1699" spans="31:32" x14ac:dyDescent="0.25">
      <c r="AE1699" s="24"/>
      <c r="AF1699" s="24"/>
    </row>
    <row r="1700" spans="31:32" x14ac:dyDescent="0.25">
      <c r="AE1700" s="24"/>
      <c r="AF1700" s="24"/>
    </row>
    <row r="1701" spans="31:32" x14ac:dyDescent="0.25">
      <c r="AE1701" s="24"/>
      <c r="AF1701" s="24"/>
    </row>
    <row r="1702" spans="31:32" x14ac:dyDescent="0.25">
      <c r="AE1702" s="24"/>
      <c r="AF1702" s="24"/>
    </row>
    <row r="1703" spans="31:32" x14ac:dyDescent="0.25">
      <c r="AE1703" s="24"/>
      <c r="AF1703" s="24"/>
    </row>
    <row r="1704" spans="31:32" x14ac:dyDescent="0.25">
      <c r="AE1704" s="24"/>
      <c r="AF1704" s="24"/>
    </row>
    <row r="1705" spans="31:32" x14ac:dyDescent="0.25">
      <c r="AE1705" s="24"/>
      <c r="AF1705" s="24"/>
    </row>
    <row r="1706" spans="31:32" x14ac:dyDescent="0.25">
      <c r="AE1706" s="24"/>
      <c r="AF1706" s="24"/>
    </row>
    <row r="1707" spans="31:32" x14ac:dyDescent="0.25">
      <c r="AE1707" s="24"/>
      <c r="AF1707" s="24"/>
    </row>
    <row r="1708" spans="31:32" x14ac:dyDescent="0.25">
      <c r="AE1708" s="24"/>
      <c r="AF1708" s="24"/>
    </row>
    <row r="1709" spans="31:32" x14ac:dyDescent="0.25">
      <c r="AE1709" s="24"/>
      <c r="AF1709" s="24"/>
    </row>
    <row r="1710" spans="31:32" x14ac:dyDescent="0.25">
      <c r="AE1710" s="24"/>
      <c r="AF1710" s="24"/>
    </row>
    <row r="1711" spans="31:32" x14ac:dyDescent="0.25">
      <c r="AE1711" s="24"/>
      <c r="AF1711" s="24"/>
    </row>
    <row r="1712" spans="31:32" x14ac:dyDescent="0.25">
      <c r="AE1712" s="24"/>
      <c r="AF1712" s="24"/>
    </row>
    <row r="1713" spans="31:32" x14ac:dyDescent="0.25">
      <c r="AE1713" s="24"/>
      <c r="AF1713" s="24"/>
    </row>
    <row r="1714" spans="31:32" x14ac:dyDescent="0.25">
      <c r="AE1714" s="24"/>
      <c r="AF1714" s="24"/>
    </row>
    <row r="1715" spans="31:32" x14ac:dyDescent="0.25">
      <c r="AE1715" s="24"/>
      <c r="AF1715" s="24"/>
    </row>
    <row r="1716" spans="31:32" x14ac:dyDescent="0.25">
      <c r="AE1716" s="24"/>
      <c r="AF1716" s="24"/>
    </row>
    <row r="1717" spans="31:32" x14ac:dyDescent="0.25">
      <c r="AE1717" s="24"/>
      <c r="AF1717" s="24"/>
    </row>
    <row r="1718" spans="31:32" x14ac:dyDescent="0.25">
      <c r="AE1718" s="24"/>
      <c r="AF1718" s="24"/>
    </row>
    <row r="1719" spans="31:32" x14ac:dyDescent="0.25">
      <c r="AE1719" s="24"/>
      <c r="AF1719" s="24"/>
    </row>
    <row r="1720" spans="31:32" x14ac:dyDescent="0.25">
      <c r="AE1720" s="24"/>
      <c r="AF1720" s="24"/>
    </row>
    <row r="1721" spans="31:32" x14ac:dyDescent="0.25">
      <c r="AE1721" s="24"/>
      <c r="AF1721" s="24"/>
    </row>
    <row r="1722" spans="31:32" x14ac:dyDescent="0.25">
      <c r="AE1722" s="24"/>
      <c r="AF1722" s="24"/>
    </row>
    <row r="1723" spans="31:32" x14ac:dyDescent="0.25">
      <c r="AE1723" s="24"/>
      <c r="AF1723" s="24"/>
    </row>
    <row r="1724" spans="31:32" x14ac:dyDescent="0.25">
      <c r="AE1724" s="24"/>
      <c r="AF1724" s="24"/>
    </row>
    <row r="1725" spans="31:32" x14ac:dyDescent="0.25">
      <c r="AE1725" s="24"/>
      <c r="AF1725" s="24"/>
    </row>
    <row r="1726" spans="31:32" x14ac:dyDescent="0.25">
      <c r="AE1726" s="24"/>
      <c r="AF1726" s="24"/>
    </row>
    <row r="1727" spans="31:32" x14ac:dyDescent="0.25">
      <c r="AE1727" s="24"/>
      <c r="AF1727" s="24"/>
    </row>
    <row r="1728" spans="31:32" x14ac:dyDescent="0.25">
      <c r="AE1728" s="24"/>
      <c r="AF1728" s="24"/>
    </row>
    <row r="1729" spans="31:32" x14ac:dyDescent="0.25">
      <c r="AE1729" s="24"/>
      <c r="AF1729" s="24"/>
    </row>
    <row r="1730" spans="31:32" x14ac:dyDescent="0.25">
      <c r="AE1730" s="24"/>
      <c r="AF1730" s="24"/>
    </row>
    <row r="1731" spans="31:32" x14ac:dyDescent="0.25">
      <c r="AE1731" s="24"/>
      <c r="AF1731" s="24"/>
    </row>
    <row r="1732" spans="31:32" x14ac:dyDescent="0.25">
      <c r="AE1732" s="24"/>
      <c r="AF1732" s="24"/>
    </row>
    <row r="1733" spans="31:32" x14ac:dyDescent="0.25">
      <c r="AE1733" s="24"/>
      <c r="AF1733" s="24"/>
    </row>
    <row r="1734" spans="31:32" x14ac:dyDescent="0.25">
      <c r="AE1734" s="24"/>
      <c r="AF1734" s="24"/>
    </row>
    <row r="1735" spans="31:32" x14ac:dyDescent="0.25">
      <c r="AE1735" s="24"/>
      <c r="AF1735" s="24"/>
    </row>
    <row r="1736" spans="31:32" x14ac:dyDescent="0.25">
      <c r="AE1736" s="24"/>
      <c r="AF1736" s="24"/>
    </row>
    <row r="1737" spans="31:32" x14ac:dyDescent="0.25">
      <c r="AE1737" s="24"/>
      <c r="AF1737" s="24"/>
    </row>
    <row r="1738" spans="31:32" x14ac:dyDescent="0.25">
      <c r="AE1738" s="24"/>
      <c r="AF1738" s="24"/>
    </row>
    <row r="1739" spans="31:32" x14ac:dyDescent="0.25">
      <c r="AE1739" s="24"/>
      <c r="AF1739" s="24"/>
    </row>
    <row r="1740" spans="31:32" x14ac:dyDescent="0.25">
      <c r="AE1740" s="24"/>
      <c r="AF1740" s="24"/>
    </row>
    <row r="1741" spans="31:32" x14ac:dyDescent="0.25">
      <c r="AE1741" s="24"/>
      <c r="AF1741" s="24"/>
    </row>
    <row r="1742" spans="31:32" x14ac:dyDescent="0.25">
      <c r="AE1742" s="24"/>
      <c r="AF1742" s="24"/>
    </row>
    <row r="1743" spans="31:32" x14ac:dyDescent="0.25">
      <c r="AE1743" s="24"/>
      <c r="AF1743" s="24"/>
    </row>
    <row r="1744" spans="31:32" x14ac:dyDescent="0.25">
      <c r="AE1744" s="24"/>
      <c r="AF1744" s="24"/>
    </row>
    <row r="1745" spans="31:32" x14ac:dyDescent="0.25">
      <c r="AE1745" s="24"/>
      <c r="AF1745" s="24"/>
    </row>
    <row r="1746" spans="31:32" x14ac:dyDescent="0.25">
      <c r="AE1746" s="24"/>
      <c r="AF1746" s="24"/>
    </row>
    <row r="1747" spans="31:32" x14ac:dyDescent="0.25">
      <c r="AE1747" s="24"/>
      <c r="AF1747" s="24"/>
    </row>
    <row r="1748" spans="31:32" x14ac:dyDescent="0.25">
      <c r="AE1748" s="24"/>
      <c r="AF1748" s="24"/>
    </row>
    <row r="1749" spans="31:32" x14ac:dyDescent="0.25">
      <c r="AE1749" s="24"/>
      <c r="AF1749" s="24"/>
    </row>
    <row r="1750" spans="31:32" x14ac:dyDescent="0.25">
      <c r="AE1750" s="24"/>
      <c r="AF1750" s="24"/>
    </row>
    <row r="1751" spans="31:32" x14ac:dyDescent="0.25">
      <c r="AE1751" s="24"/>
      <c r="AF1751" s="24"/>
    </row>
    <row r="1752" spans="31:32" x14ac:dyDescent="0.25">
      <c r="AE1752" s="24"/>
      <c r="AF1752" s="24"/>
    </row>
    <row r="1753" spans="31:32" x14ac:dyDescent="0.25">
      <c r="AE1753" s="24"/>
      <c r="AF1753" s="24"/>
    </row>
    <row r="1754" spans="31:32" x14ac:dyDescent="0.25">
      <c r="AE1754" s="24"/>
      <c r="AF1754" s="24"/>
    </row>
    <row r="1755" spans="31:32" x14ac:dyDescent="0.25">
      <c r="AE1755" s="24"/>
      <c r="AF1755" s="24"/>
    </row>
    <row r="1756" spans="31:32" x14ac:dyDescent="0.25">
      <c r="AE1756" s="24"/>
      <c r="AF1756" s="24"/>
    </row>
    <row r="1757" spans="31:32" x14ac:dyDescent="0.25">
      <c r="AE1757" s="24"/>
      <c r="AF1757" s="24"/>
    </row>
    <row r="1758" spans="31:32" x14ac:dyDescent="0.25">
      <c r="AE1758" s="24"/>
      <c r="AF1758" s="24"/>
    </row>
    <row r="1759" spans="31:32" x14ac:dyDescent="0.25">
      <c r="AE1759" s="24"/>
      <c r="AF1759" s="24"/>
    </row>
    <row r="1760" spans="31:32" x14ac:dyDescent="0.25">
      <c r="AE1760" s="24"/>
      <c r="AF1760" s="24"/>
    </row>
    <row r="1761" spans="31:32" x14ac:dyDescent="0.25">
      <c r="AE1761" s="24"/>
      <c r="AF1761" s="24"/>
    </row>
    <row r="1762" spans="31:32" x14ac:dyDescent="0.25">
      <c r="AE1762" s="24"/>
      <c r="AF1762" s="24"/>
    </row>
    <row r="1763" spans="31:32" x14ac:dyDescent="0.25">
      <c r="AE1763" s="24"/>
      <c r="AF1763" s="24"/>
    </row>
    <row r="1764" spans="31:32" x14ac:dyDescent="0.25">
      <c r="AE1764" s="24"/>
      <c r="AF1764" s="24"/>
    </row>
    <row r="1765" spans="31:32" x14ac:dyDescent="0.25">
      <c r="AE1765" s="24"/>
      <c r="AF1765" s="24"/>
    </row>
    <row r="1766" spans="31:32" x14ac:dyDescent="0.25">
      <c r="AE1766" s="24"/>
      <c r="AF1766" s="24"/>
    </row>
    <row r="1767" spans="31:32" x14ac:dyDescent="0.25">
      <c r="AE1767" s="24"/>
      <c r="AF1767" s="24"/>
    </row>
    <row r="1768" spans="31:32" x14ac:dyDescent="0.25">
      <c r="AE1768" s="24"/>
      <c r="AF1768" s="24"/>
    </row>
    <row r="1769" spans="31:32" x14ac:dyDescent="0.25">
      <c r="AE1769" s="24"/>
      <c r="AF1769" s="24"/>
    </row>
    <row r="1770" spans="31:32" x14ac:dyDescent="0.25">
      <c r="AE1770" s="24"/>
      <c r="AF1770" s="24"/>
    </row>
    <row r="1771" spans="31:32" x14ac:dyDescent="0.25">
      <c r="AE1771" s="24"/>
      <c r="AF1771" s="24"/>
    </row>
    <row r="1772" spans="31:32" x14ac:dyDescent="0.25">
      <c r="AE1772" s="24"/>
      <c r="AF1772" s="24"/>
    </row>
    <row r="1773" spans="31:32" x14ac:dyDescent="0.25">
      <c r="AE1773" s="24"/>
      <c r="AF1773" s="24"/>
    </row>
    <row r="1774" spans="31:32" x14ac:dyDescent="0.25">
      <c r="AE1774" s="24"/>
      <c r="AF1774" s="24"/>
    </row>
    <row r="1775" spans="31:32" x14ac:dyDescent="0.25">
      <c r="AE1775" s="24"/>
      <c r="AF1775" s="24"/>
    </row>
    <row r="1776" spans="31:32" x14ac:dyDescent="0.25">
      <c r="AE1776" s="24"/>
      <c r="AF1776" s="24"/>
    </row>
    <row r="1777" spans="31:32" x14ac:dyDescent="0.25">
      <c r="AE1777" s="24"/>
      <c r="AF1777" s="24"/>
    </row>
    <row r="1778" spans="31:32" x14ac:dyDescent="0.25">
      <c r="AE1778" s="24"/>
      <c r="AF1778" s="24"/>
    </row>
    <row r="1779" spans="31:32" x14ac:dyDescent="0.25">
      <c r="AE1779" s="24"/>
      <c r="AF1779" s="24"/>
    </row>
    <row r="1780" spans="31:32" x14ac:dyDescent="0.25">
      <c r="AE1780" s="24"/>
      <c r="AF1780" s="24"/>
    </row>
    <row r="1781" spans="31:32" x14ac:dyDescent="0.25">
      <c r="AE1781" s="24"/>
      <c r="AF1781" s="24"/>
    </row>
    <row r="1782" spans="31:32" x14ac:dyDescent="0.25">
      <c r="AE1782" s="24"/>
      <c r="AF1782" s="24"/>
    </row>
    <row r="1783" spans="31:32" x14ac:dyDescent="0.25">
      <c r="AE1783" s="24"/>
      <c r="AF1783" s="24"/>
    </row>
    <row r="1784" spans="31:32" x14ac:dyDescent="0.25">
      <c r="AE1784" s="24"/>
      <c r="AF1784" s="24"/>
    </row>
    <row r="1785" spans="31:32" x14ac:dyDescent="0.25">
      <c r="AE1785" s="24"/>
      <c r="AF1785" s="24"/>
    </row>
    <row r="1786" spans="31:32" x14ac:dyDescent="0.25">
      <c r="AE1786" s="24"/>
      <c r="AF1786" s="24"/>
    </row>
    <row r="1787" spans="31:32" x14ac:dyDescent="0.25">
      <c r="AE1787" s="24"/>
      <c r="AF1787" s="24"/>
    </row>
    <row r="1788" spans="31:32" x14ac:dyDescent="0.25">
      <c r="AE1788" s="24"/>
      <c r="AF1788" s="24"/>
    </row>
    <row r="1789" spans="31:32" x14ac:dyDescent="0.25">
      <c r="AE1789" s="24"/>
      <c r="AF1789" s="24"/>
    </row>
    <row r="1790" spans="31:32" x14ac:dyDescent="0.25">
      <c r="AE1790" s="24"/>
      <c r="AF1790" s="24"/>
    </row>
    <row r="1791" spans="31:32" x14ac:dyDescent="0.25">
      <c r="AE1791" s="24"/>
      <c r="AF1791" s="24"/>
    </row>
    <row r="1792" spans="31:32" x14ac:dyDescent="0.25">
      <c r="AE1792" s="24"/>
      <c r="AF1792" s="24"/>
    </row>
    <row r="1793" spans="31:32" x14ac:dyDescent="0.25">
      <c r="AE1793" s="24"/>
      <c r="AF1793" s="24"/>
    </row>
    <row r="1794" spans="31:32" x14ac:dyDescent="0.25">
      <c r="AE1794" s="24"/>
      <c r="AF1794" s="24"/>
    </row>
    <row r="1795" spans="31:32" x14ac:dyDescent="0.25">
      <c r="AE1795" s="24"/>
      <c r="AF1795" s="24"/>
    </row>
    <row r="1796" spans="31:32" x14ac:dyDescent="0.25">
      <c r="AE1796" s="24"/>
      <c r="AF1796" s="24"/>
    </row>
    <row r="1797" spans="31:32" x14ac:dyDescent="0.25">
      <c r="AE1797" s="24"/>
      <c r="AF1797" s="24"/>
    </row>
    <row r="1798" spans="31:32" x14ac:dyDescent="0.25">
      <c r="AE1798" s="24"/>
      <c r="AF1798" s="24"/>
    </row>
    <row r="1799" spans="31:32" x14ac:dyDescent="0.25">
      <c r="AE1799" s="24"/>
      <c r="AF1799" s="24"/>
    </row>
    <row r="1800" spans="31:32" x14ac:dyDescent="0.25">
      <c r="AE1800" s="24"/>
      <c r="AF1800" s="24"/>
    </row>
    <row r="1801" spans="31:32" x14ac:dyDescent="0.25">
      <c r="AE1801" s="24"/>
      <c r="AF1801" s="24"/>
    </row>
    <row r="1802" spans="31:32" x14ac:dyDescent="0.25">
      <c r="AE1802" s="24"/>
      <c r="AF1802" s="24"/>
    </row>
    <row r="1803" spans="31:32" x14ac:dyDescent="0.25">
      <c r="AE1803" s="24"/>
      <c r="AF1803" s="24"/>
    </row>
    <row r="1804" spans="31:32" x14ac:dyDescent="0.25">
      <c r="AE1804" s="24"/>
      <c r="AF1804" s="24"/>
    </row>
    <row r="1805" spans="31:32" x14ac:dyDescent="0.25">
      <c r="AE1805" s="24"/>
      <c r="AF1805" s="24"/>
    </row>
    <row r="1806" spans="31:32" x14ac:dyDescent="0.25">
      <c r="AE1806" s="24"/>
      <c r="AF1806" s="24"/>
    </row>
    <row r="1807" spans="31:32" x14ac:dyDescent="0.25">
      <c r="AE1807" s="24"/>
      <c r="AF1807" s="24"/>
    </row>
    <row r="1808" spans="31:32" x14ac:dyDescent="0.25">
      <c r="AE1808" s="24"/>
      <c r="AF1808" s="24"/>
    </row>
    <row r="1809" spans="31:32" x14ac:dyDescent="0.25">
      <c r="AE1809" s="24"/>
      <c r="AF1809" s="24"/>
    </row>
    <row r="1810" spans="31:32" x14ac:dyDescent="0.25">
      <c r="AE1810" s="24"/>
      <c r="AF1810" s="24"/>
    </row>
    <row r="1811" spans="31:32" x14ac:dyDescent="0.25">
      <c r="AE1811" s="24"/>
      <c r="AF1811" s="24"/>
    </row>
    <row r="1812" spans="31:32" x14ac:dyDescent="0.25">
      <c r="AE1812" s="24"/>
      <c r="AF1812" s="24"/>
    </row>
    <row r="1813" spans="31:32" x14ac:dyDescent="0.25">
      <c r="AE1813" s="24"/>
      <c r="AF1813" s="24"/>
    </row>
    <row r="1814" spans="31:32" x14ac:dyDescent="0.25">
      <c r="AE1814" s="24"/>
      <c r="AF1814" s="24"/>
    </row>
    <row r="1815" spans="31:32" x14ac:dyDescent="0.25">
      <c r="AE1815" s="24"/>
      <c r="AF1815" s="24"/>
    </row>
    <row r="1816" spans="31:32" x14ac:dyDescent="0.25">
      <c r="AE1816" s="24"/>
      <c r="AF1816" s="24"/>
    </row>
    <row r="1817" spans="31:32" x14ac:dyDescent="0.25">
      <c r="AE1817" s="24"/>
      <c r="AF1817" s="24"/>
    </row>
    <row r="1818" spans="31:32" x14ac:dyDescent="0.25">
      <c r="AE1818" s="24"/>
      <c r="AF1818" s="24"/>
    </row>
    <row r="1819" spans="31:32" x14ac:dyDescent="0.25">
      <c r="AE1819" s="24"/>
      <c r="AF1819" s="24"/>
    </row>
    <row r="1820" spans="31:32" x14ac:dyDescent="0.25">
      <c r="AE1820" s="24"/>
      <c r="AF1820" s="24"/>
    </row>
    <row r="1821" spans="31:32" x14ac:dyDescent="0.25">
      <c r="AE1821" s="24"/>
      <c r="AF1821" s="24"/>
    </row>
    <row r="1822" spans="31:32" x14ac:dyDescent="0.25">
      <c r="AE1822" s="24"/>
      <c r="AF1822" s="24"/>
    </row>
    <row r="1823" spans="31:32" x14ac:dyDescent="0.25">
      <c r="AE1823" s="24"/>
      <c r="AF1823" s="24"/>
    </row>
    <row r="1824" spans="31:32" x14ac:dyDescent="0.25">
      <c r="AE1824" s="24"/>
      <c r="AF1824" s="24"/>
    </row>
    <row r="1825" spans="31:32" x14ac:dyDescent="0.25">
      <c r="AE1825" s="24"/>
      <c r="AF1825" s="24"/>
    </row>
    <row r="1826" spans="31:32" x14ac:dyDescent="0.25">
      <c r="AE1826" s="24"/>
      <c r="AF1826" s="24"/>
    </row>
    <row r="1827" spans="31:32" x14ac:dyDescent="0.25">
      <c r="AE1827" s="24"/>
      <c r="AF1827" s="24"/>
    </row>
    <row r="1828" spans="31:32" x14ac:dyDescent="0.25">
      <c r="AE1828" s="24"/>
      <c r="AF1828" s="24"/>
    </row>
    <row r="1829" spans="31:32" x14ac:dyDescent="0.25">
      <c r="AE1829" s="24"/>
      <c r="AF1829" s="24"/>
    </row>
    <row r="1830" spans="31:32" x14ac:dyDescent="0.25">
      <c r="AE1830" s="24"/>
      <c r="AF1830" s="24"/>
    </row>
    <row r="1831" spans="31:32" x14ac:dyDescent="0.25">
      <c r="AE1831" s="24"/>
      <c r="AF1831" s="24"/>
    </row>
    <row r="1832" spans="31:32" x14ac:dyDescent="0.25">
      <c r="AE1832" s="24"/>
      <c r="AF1832" s="24"/>
    </row>
    <row r="1833" spans="31:32" x14ac:dyDescent="0.25">
      <c r="AE1833" s="24"/>
      <c r="AF1833" s="24"/>
    </row>
    <row r="1834" spans="31:32" x14ac:dyDescent="0.25">
      <c r="AE1834" s="24"/>
      <c r="AF1834" s="24"/>
    </row>
    <row r="1835" spans="31:32" x14ac:dyDescent="0.25">
      <c r="AE1835" s="24"/>
      <c r="AF1835" s="24"/>
    </row>
    <row r="1836" spans="31:32" x14ac:dyDescent="0.25">
      <c r="AE1836" s="24"/>
      <c r="AF1836" s="24"/>
    </row>
    <row r="1837" spans="31:32" x14ac:dyDescent="0.25">
      <c r="AE1837" s="24"/>
      <c r="AF1837" s="24"/>
    </row>
    <row r="1838" spans="31:32" x14ac:dyDescent="0.25">
      <c r="AE1838" s="24"/>
      <c r="AF1838" s="24"/>
    </row>
    <row r="1839" spans="31:32" x14ac:dyDescent="0.25">
      <c r="AE1839" s="24"/>
      <c r="AF1839" s="24"/>
    </row>
    <row r="1840" spans="31:32" x14ac:dyDescent="0.25">
      <c r="AE1840" s="24"/>
      <c r="AF1840" s="24"/>
    </row>
    <row r="1841" spans="31:32" x14ac:dyDescent="0.25">
      <c r="AE1841" s="24"/>
      <c r="AF1841" s="24"/>
    </row>
    <row r="1842" spans="31:32" x14ac:dyDescent="0.25">
      <c r="AE1842" s="24"/>
      <c r="AF1842" s="24"/>
    </row>
    <row r="1843" spans="31:32" x14ac:dyDescent="0.25">
      <c r="AE1843" s="24"/>
      <c r="AF1843" s="24"/>
    </row>
    <row r="1844" spans="31:32" x14ac:dyDescent="0.25">
      <c r="AE1844" s="24"/>
      <c r="AF1844" s="24"/>
    </row>
    <row r="1845" spans="31:32" x14ac:dyDescent="0.25">
      <c r="AE1845" s="24"/>
      <c r="AF1845" s="24"/>
    </row>
    <row r="1846" spans="31:32" x14ac:dyDescent="0.25">
      <c r="AE1846" s="24"/>
      <c r="AF1846" s="24"/>
    </row>
    <row r="1847" spans="31:32" x14ac:dyDescent="0.25">
      <c r="AE1847" s="24"/>
      <c r="AF1847" s="24"/>
    </row>
    <row r="1848" spans="31:32" x14ac:dyDescent="0.25">
      <c r="AE1848" s="24"/>
      <c r="AF1848" s="24"/>
    </row>
    <row r="1849" spans="31:32" x14ac:dyDescent="0.25">
      <c r="AE1849" s="24"/>
      <c r="AF1849" s="24"/>
    </row>
    <row r="1850" spans="31:32" x14ac:dyDescent="0.25">
      <c r="AE1850" s="24"/>
      <c r="AF1850" s="24"/>
    </row>
    <row r="1851" spans="31:32" x14ac:dyDescent="0.25">
      <c r="AE1851" s="24"/>
      <c r="AF1851" s="24"/>
    </row>
    <row r="1852" spans="31:32" x14ac:dyDescent="0.25">
      <c r="AE1852" s="24"/>
      <c r="AF1852" s="24"/>
    </row>
    <row r="1853" spans="31:32" x14ac:dyDescent="0.25">
      <c r="AE1853" s="24"/>
      <c r="AF1853" s="24"/>
    </row>
    <row r="1854" spans="31:32" x14ac:dyDescent="0.25">
      <c r="AE1854" s="24"/>
      <c r="AF1854" s="24"/>
    </row>
    <row r="1855" spans="31:32" x14ac:dyDescent="0.25">
      <c r="AE1855" s="24"/>
      <c r="AF1855" s="24"/>
    </row>
    <row r="1856" spans="31:32" x14ac:dyDescent="0.25">
      <c r="AE1856" s="24"/>
      <c r="AF1856" s="24"/>
    </row>
    <row r="1857" spans="31:32" x14ac:dyDescent="0.25">
      <c r="AE1857" s="24"/>
      <c r="AF1857" s="24"/>
    </row>
    <row r="1858" spans="31:32" x14ac:dyDescent="0.25">
      <c r="AE1858" s="24"/>
      <c r="AF1858" s="24"/>
    </row>
    <row r="1859" spans="31:32" x14ac:dyDescent="0.25">
      <c r="AE1859" s="24"/>
      <c r="AF1859" s="24"/>
    </row>
    <row r="1860" spans="31:32" x14ac:dyDescent="0.25">
      <c r="AE1860" s="24"/>
      <c r="AF1860" s="24"/>
    </row>
    <row r="1861" spans="31:32" x14ac:dyDescent="0.25">
      <c r="AE1861" s="24"/>
      <c r="AF1861" s="24"/>
    </row>
    <row r="1862" spans="31:32" x14ac:dyDescent="0.25">
      <c r="AE1862" s="24"/>
      <c r="AF1862" s="24"/>
    </row>
    <row r="1863" spans="31:32" x14ac:dyDescent="0.25">
      <c r="AE1863" s="24"/>
      <c r="AF1863" s="24"/>
    </row>
    <row r="1864" spans="31:32" x14ac:dyDescent="0.25">
      <c r="AE1864" s="24"/>
      <c r="AF1864" s="24"/>
    </row>
    <row r="1865" spans="31:32" x14ac:dyDescent="0.25">
      <c r="AE1865" s="24"/>
      <c r="AF1865" s="24"/>
    </row>
    <row r="1866" spans="31:32" x14ac:dyDescent="0.25">
      <c r="AE1866" s="24"/>
      <c r="AF1866" s="24"/>
    </row>
    <row r="1867" spans="31:32" x14ac:dyDescent="0.25">
      <c r="AE1867" s="24"/>
      <c r="AF1867" s="24"/>
    </row>
    <row r="1868" spans="31:32" x14ac:dyDescent="0.25">
      <c r="AE1868" s="24"/>
      <c r="AF1868" s="24"/>
    </row>
    <row r="1869" spans="31:32" x14ac:dyDescent="0.25">
      <c r="AE1869" s="24"/>
      <c r="AF1869" s="24"/>
    </row>
    <row r="1870" spans="31:32" x14ac:dyDescent="0.25">
      <c r="AE1870" s="24"/>
      <c r="AF1870" s="24"/>
    </row>
    <row r="1871" spans="31:32" x14ac:dyDescent="0.25">
      <c r="AE1871" s="24"/>
      <c r="AF1871" s="24"/>
    </row>
    <row r="1872" spans="31:32" x14ac:dyDescent="0.25">
      <c r="AE1872" s="24"/>
      <c r="AF1872" s="24"/>
    </row>
    <row r="1873" spans="31:32" x14ac:dyDescent="0.25">
      <c r="AE1873" s="24"/>
      <c r="AF1873" s="24"/>
    </row>
    <row r="1874" spans="31:32" x14ac:dyDescent="0.25">
      <c r="AE1874" s="24"/>
      <c r="AF1874" s="24"/>
    </row>
    <row r="1875" spans="31:32" x14ac:dyDescent="0.25">
      <c r="AE1875" s="24"/>
      <c r="AF1875" s="24"/>
    </row>
    <row r="1876" spans="31:32" x14ac:dyDescent="0.25">
      <c r="AE1876" s="24"/>
      <c r="AF1876" s="24"/>
    </row>
    <row r="1877" spans="31:32" x14ac:dyDescent="0.25">
      <c r="AE1877" s="24"/>
      <c r="AF1877" s="24"/>
    </row>
    <row r="1878" spans="31:32" x14ac:dyDescent="0.25">
      <c r="AE1878" s="24"/>
      <c r="AF1878" s="24"/>
    </row>
    <row r="1879" spans="31:32" x14ac:dyDescent="0.25">
      <c r="AE1879" s="24"/>
      <c r="AF1879" s="24"/>
    </row>
    <row r="1880" spans="31:32" x14ac:dyDescent="0.25">
      <c r="AE1880" s="24"/>
      <c r="AF1880" s="24"/>
    </row>
    <row r="1881" spans="31:32" x14ac:dyDescent="0.25">
      <c r="AE1881" s="24"/>
      <c r="AF1881" s="24"/>
    </row>
    <row r="1882" spans="31:32" x14ac:dyDescent="0.25">
      <c r="AE1882" s="24"/>
      <c r="AF1882" s="24"/>
    </row>
    <row r="1883" spans="31:32" x14ac:dyDescent="0.25">
      <c r="AE1883" s="24"/>
      <c r="AF1883" s="24"/>
    </row>
    <row r="1884" spans="31:32" x14ac:dyDescent="0.25">
      <c r="AE1884" s="24"/>
      <c r="AF1884" s="24"/>
    </row>
    <row r="1885" spans="31:32" x14ac:dyDescent="0.25">
      <c r="AE1885" s="24"/>
      <c r="AF1885" s="24"/>
    </row>
    <row r="1886" spans="31:32" x14ac:dyDescent="0.25">
      <c r="AE1886" s="24"/>
      <c r="AF1886" s="24"/>
    </row>
    <row r="1887" spans="31:32" x14ac:dyDescent="0.25">
      <c r="AE1887" s="24"/>
      <c r="AF1887" s="24"/>
    </row>
    <row r="1888" spans="31:32" x14ac:dyDescent="0.25">
      <c r="AE1888" s="24"/>
      <c r="AF1888" s="24"/>
    </row>
    <row r="1889" spans="31:32" x14ac:dyDescent="0.25">
      <c r="AE1889" s="24"/>
      <c r="AF1889" s="24"/>
    </row>
    <row r="1890" spans="31:32" x14ac:dyDescent="0.25">
      <c r="AE1890" s="24"/>
      <c r="AF1890" s="24"/>
    </row>
    <row r="1891" spans="31:32" x14ac:dyDescent="0.25">
      <c r="AE1891" s="24"/>
      <c r="AF1891" s="24"/>
    </row>
    <row r="1892" spans="31:32" x14ac:dyDescent="0.25">
      <c r="AE1892" s="24"/>
      <c r="AF1892" s="24"/>
    </row>
    <row r="1893" spans="31:32" x14ac:dyDescent="0.25">
      <c r="AE1893" s="24"/>
      <c r="AF1893" s="24"/>
    </row>
    <row r="1894" spans="31:32" x14ac:dyDescent="0.25">
      <c r="AE1894" s="24"/>
      <c r="AF1894" s="24"/>
    </row>
    <row r="1895" spans="31:32" x14ac:dyDescent="0.25">
      <c r="AE1895" s="24"/>
      <c r="AF1895" s="24"/>
    </row>
    <row r="1896" spans="31:32" x14ac:dyDescent="0.25">
      <c r="AE1896" s="24"/>
      <c r="AF1896" s="24"/>
    </row>
    <row r="1897" spans="31:32" x14ac:dyDescent="0.25">
      <c r="AE1897" s="24"/>
      <c r="AF1897" s="24"/>
    </row>
    <row r="1898" spans="31:32" x14ac:dyDescent="0.25">
      <c r="AE1898" s="24"/>
      <c r="AF1898" s="24"/>
    </row>
    <row r="1899" spans="31:32" x14ac:dyDescent="0.25">
      <c r="AE1899" s="24"/>
      <c r="AF1899" s="24"/>
    </row>
    <row r="1900" spans="31:32" x14ac:dyDescent="0.25">
      <c r="AE1900" s="24"/>
      <c r="AF1900" s="24"/>
    </row>
    <row r="1901" spans="31:32" x14ac:dyDescent="0.25">
      <c r="AE1901" s="24"/>
      <c r="AF1901" s="24"/>
    </row>
    <row r="1902" spans="31:32" x14ac:dyDescent="0.25">
      <c r="AE1902" s="24"/>
      <c r="AF1902" s="24"/>
    </row>
    <row r="1903" spans="31:32" x14ac:dyDescent="0.25">
      <c r="AE1903" s="24"/>
      <c r="AF1903" s="24"/>
    </row>
    <row r="1904" spans="31:32" x14ac:dyDescent="0.25">
      <c r="AE1904" s="24"/>
      <c r="AF1904" s="24"/>
    </row>
    <row r="1905" spans="31:32" x14ac:dyDescent="0.25">
      <c r="AE1905" s="24"/>
      <c r="AF1905" s="24"/>
    </row>
    <row r="1906" spans="31:32" x14ac:dyDescent="0.25">
      <c r="AE1906" s="24"/>
      <c r="AF1906" s="24"/>
    </row>
    <row r="1907" spans="31:32" x14ac:dyDescent="0.25">
      <c r="AE1907" s="24"/>
      <c r="AF1907" s="24"/>
    </row>
    <row r="1908" spans="31:32" x14ac:dyDescent="0.25">
      <c r="AE1908" s="24"/>
      <c r="AF1908" s="24"/>
    </row>
    <row r="1909" spans="31:32" x14ac:dyDescent="0.25">
      <c r="AE1909" s="24"/>
      <c r="AF1909" s="24"/>
    </row>
    <row r="1910" spans="31:32" x14ac:dyDescent="0.25">
      <c r="AE1910" s="24"/>
      <c r="AF1910" s="24"/>
    </row>
    <row r="1911" spans="31:32" x14ac:dyDescent="0.25">
      <c r="AE1911" s="24"/>
      <c r="AF1911" s="24"/>
    </row>
    <row r="1912" spans="31:32" x14ac:dyDescent="0.25">
      <c r="AE1912" s="24"/>
      <c r="AF1912" s="24"/>
    </row>
    <row r="1913" spans="31:32" x14ac:dyDescent="0.25">
      <c r="AE1913" s="24"/>
      <c r="AF1913" s="24"/>
    </row>
    <row r="1914" spans="31:32" x14ac:dyDescent="0.25">
      <c r="AE1914" s="24"/>
      <c r="AF1914" s="24"/>
    </row>
    <row r="1915" spans="31:32" x14ac:dyDescent="0.25">
      <c r="AE1915" s="24"/>
      <c r="AF1915" s="24"/>
    </row>
    <row r="1916" spans="31:32" x14ac:dyDescent="0.25">
      <c r="AE1916" s="24"/>
      <c r="AF1916" s="24"/>
    </row>
    <row r="1917" spans="31:32" x14ac:dyDescent="0.25">
      <c r="AE1917" s="24"/>
      <c r="AF1917" s="24"/>
    </row>
    <row r="1918" spans="31:32" x14ac:dyDescent="0.25">
      <c r="AE1918" s="24"/>
      <c r="AF1918" s="24"/>
    </row>
    <row r="1919" spans="31:32" x14ac:dyDescent="0.25">
      <c r="AE1919" s="24"/>
      <c r="AF1919" s="24"/>
    </row>
    <row r="1920" spans="31:32" x14ac:dyDescent="0.25">
      <c r="AE1920" s="24"/>
      <c r="AF1920" s="24"/>
    </row>
    <row r="1921" spans="31:32" x14ac:dyDescent="0.25">
      <c r="AE1921" s="24"/>
      <c r="AF1921" s="24"/>
    </row>
    <row r="1922" spans="31:32" x14ac:dyDescent="0.25">
      <c r="AE1922" s="24"/>
      <c r="AF1922" s="24"/>
    </row>
    <row r="1923" spans="31:32" x14ac:dyDescent="0.25">
      <c r="AE1923" s="24"/>
      <c r="AF1923" s="24"/>
    </row>
    <row r="1924" spans="31:32" x14ac:dyDescent="0.25">
      <c r="AE1924" s="24"/>
      <c r="AF1924" s="24"/>
    </row>
    <row r="1925" spans="31:32" x14ac:dyDescent="0.25">
      <c r="AE1925" s="24"/>
      <c r="AF1925" s="24"/>
    </row>
    <row r="1926" spans="31:32" x14ac:dyDescent="0.25">
      <c r="AE1926" s="24"/>
      <c r="AF1926" s="24"/>
    </row>
    <row r="1927" spans="31:32" x14ac:dyDescent="0.25">
      <c r="AE1927" s="24"/>
      <c r="AF1927" s="24"/>
    </row>
    <row r="1928" spans="31:32" x14ac:dyDescent="0.25">
      <c r="AE1928" s="24"/>
      <c r="AF1928" s="24"/>
    </row>
    <row r="1929" spans="31:32" x14ac:dyDescent="0.25">
      <c r="AE1929" s="24"/>
      <c r="AF1929" s="24"/>
    </row>
    <row r="1930" spans="31:32" x14ac:dyDescent="0.25">
      <c r="AE1930" s="24"/>
      <c r="AF1930" s="24"/>
    </row>
    <row r="1931" spans="31:32" x14ac:dyDescent="0.25">
      <c r="AE1931" s="24"/>
      <c r="AF1931" s="24"/>
    </row>
    <row r="1932" spans="31:32" x14ac:dyDescent="0.25">
      <c r="AE1932" s="24"/>
      <c r="AF1932" s="24"/>
    </row>
    <row r="1933" spans="31:32" x14ac:dyDescent="0.25">
      <c r="AE1933" s="24"/>
      <c r="AF1933" s="24"/>
    </row>
    <row r="1934" spans="31:32" x14ac:dyDescent="0.25">
      <c r="AE1934" s="24"/>
      <c r="AF1934" s="24"/>
    </row>
    <row r="1935" spans="31:32" x14ac:dyDescent="0.25">
      <c r="AE1935" s="24"/>
      <c r="AF1935" s="24"/>
    </row>
    <row r="1936" spans="31:32" x14ac:dyDescent="0.25">
      <c r="AE1936" s="24"/>
      <c r="AF1936" s="24"/>
    </row>
    <row r="1937" spans="31:32" x14ac:dyDescent="0.25">
      <c r="AE1937" s="24"/>
      <c r="AF1937" s="24"/>
    </row>
    <row r="1938" spans="31:32" x14ac:dyDescent="0.25">
      <c r="AE1938" s="24"/>
      <c r="AF1938" s="24"/>
    </row>
    <row r="1939" spans="31:32" x14ac:dyDescent="0.25">
      <c r="AE1939" s="24"/>
      <c r="AF1939" s="24"/>
    </row>
    <row r="1940" spans="31:32" x14ac:dyDescent="0.25">
      <c r="AE1940" s="24"/>
      <c r="AF1940" s="24"/>
    </row>
    <row r="1941" spans="31:32" x14ac:dyDescent="0.25">
      <c r="AE1941" s="24"/>
      <c r="AF1941" s="24"/>
    </row>
    <row r="1942" spans="31:32" x14ac:dyDescent="0.25">
      <c r="AE1942" s="24"/>
      <c r="AF1942" s="24"/>
    </row>
    <row r="1943" spans="31:32" x14ac:dyDescent="0.25">
      <c r="AE1943" s="24"/>
      <c r="AF1943" s="24"/>
    </row>
    <row r="1944" spans="31:32" x14ac:dyDescent="0.25">
      <c r="AE1944" s="24"/>
      <c r="AF1944" s="24"/>
    </row>
    <row r="1945" spans="31:32" x14ac:dyDescent="0.25">
      <c r="AE1945" s="24"/>
      <c r="AF1945" s="24"/>
    </row>
    <row r="1946" spans="31:32" x14ac:dyDescent="0.25">
      <c r="AE1946" s="24"/>
      <c r="AF1946" s="24"/>
    </row>
    <row r="1947" spans="31:32" x14ac:dyDescent="0.25">
      <c r="AE1947" s="24"/>
      <c r="AF1947" s="24"/>
    </row>
    <row r="1948" spans="31:32" x14ac:dyDescent="0.25">
      <c r="AE1948" s="24"/>
      <c r="AF1948" s="24"/>
    </row>
    <row r="1949" spans="31:32" x14ac:dyDescent="0.25">
      <c r="AE1949" s="24"/>
      <c r="AF1949" s="24"/>
    </row>
    <row r="1950" spans="31:32" x14ac:dyDescent="0.25">
      <c r="AE1950" s="24"/>
      <c r="AF1950" s="24"/>
    </row>
    <row r="1951" spans="31:32" x14ac:dyDescent="0.25">
      <c r="AE1951" s="24"/>
      <c r="AF1951" s="24"/>
    </row>
    <row r="1952" spans="31:32" x14ac:dyDescent="0.25">
      <c r="AE1952" s="24"/>
      <c r="AF1952" s="24"/>
    </row>
    <row r="1953" spans="31:32" x14ac:dyDescent="0.25">
      <c r="AE1953" s="24"/>
      <c r="AF1953" s="24"/>
    </row>
    <row r="1954" spans="31:32" x14ac:dyDescent="0.25">
      <c r="AE1954" s="24"/>
      <c r="AF1954" s="24"/>
    </row>
    <row r="1955" spans="31:32" x14ac:dyDescent="0.25">
      <c r="AE1955" s="24"/>
      <c r="AF1955" s="24"/>
    </row>
    <row r="1956" spans="31:32" x14ac:dyDescent="0.25">
      <c r="AE1956" s="24"/>
      <c r="AF1956" s="24"/>
    </row>
    <row r="1957" spans="31:32" x14ac:dyDescent="0.25">
      <c r="AE1957" s="24"/>
      <c r="AF1957" s="24"/>
    </row>
    <row r="1958" spans="31:32" x14ac:dyDescent="0.25">
      <c r="AE1958" s="24"/>
      <c r="AF1958" s="24"/>
    </row>
    <row r="1959" spans="31:32" x14ac:dyDescent="0.25">
      <c r="AE1959" s="24"/>
      <c r="AF1959" s="24"/>
    </row>
    <row r="1960" spans="31:32" x14ac:dyDescent="0.25">
      <c r="AE1960" s="24"/>
      <c r="AF1960" s="24"/>
    </row>
    <row r="1961" spans="31:32" x14ac:dyDescent="0.25">
      <c r="AE1961" s="24"/>
      <c r="AF1961" s="24"/>
    </row>
    <row r="1962" spans="31:32" x14ac:dyDescent="0.25">
      <c r="AE1962" s="24"/>
      <c r="AF1962" s="24"/>
    </row>
    <row r="1963" spans="31:32" x14ac:dyDescent="0.25">
      <c r="AE1963" s="24"/>
      <c r="AF1963" s="24"/>
    </row>
    <row r="1964" spans="31:32" x14ac:dyDescent="0.25">
      <c r="AE1964" s="24"/>
      <c r="AF1964" s="24"/>
    </row>
    <row r="1965" spans="31:32" x14ac:dyDescent="0.25">
      <c r="AE1965" s="24"/>
      <c r="AF1965" s="24"/>
    </row>
    <row r="1966" spans="31:32" x14ac:dyDescent="0.25">
      <c r="AE1966" s="24"/>
      <c r="AF1966" s="24"/>
    </row>
    <row r="1967" spans="31:32" x14ac:dyDescent="0.25">
      <c r="AE1967" s="24"/>
      <c r="AF1967" s="24"/>
    </row>
    <row r="1968" spans="31:32" x14ac:dyDescent="0.25">
      <c r="AE1968" s="24"/>
      <c r="AF1968" s="24"/>
    </row>
    <row r="1969" spans="31:32" x14ac:dyDescent="0.25">
      <c r="AE1969" s="24"/>
      <c r="AF1969" s="24"/>
    </row>
    <row r="1970" spans="31:32" x14ac:dyDescent="0.25">
      <c r="AE1970" s="24"/>
      <c r="AF1970" s="24"/>
    </row>
    <row r="1971" spans="31:32" x14ac:dyDescent="0.25">
      <c r="AE1971" s="24"/>
      <c r="AF1971" s="24"/>
    </row>
    <row r="1972" spans="31:32" x14ac:dyDescent="0.25">
      <c r="AE1972" s="24"/>
      <c r="AF1972" s="24"/>
    </row>
    <row r="1973" spans="31:32" x14ac:dyDescent="0.25">
      <c r="AE1973" s="24"/>
      <c r="AF1973" s="24"/>
    </row>
    <row r="1974" spans="31:32" x14ac:dyDescent="0.25">
      <c r="AE1974" s="24"/>
      <c r="AF1974" s="24"/>
    </row>
    <row r="1975" spans="31:32" x14ac:dyDescent="0.25">
      <c r="AE1975" s="24"/>
      <c r="AF1975" s="24"/>
    </row>
    <row r="1976" spans="31:32" x14ac:dyDescent="0.25">
      <c r="AE1976" s="24"/>
      <c r="AF1976" s="24"/>
    </row>
    <row r="1977" spans="31:32" x14ac:dyDescent="0.25">
      <c r="AE1977" s="24"/>
      <c r="AF1977" s="24"/>
    </row>
    <row r="1978" spans="31:32" x14ac:dyDescent="0.25">
      <c r="AE1978" s="24"/>
      <c r="AF1978" s="24"/>
    </row>
    <row r="1979" spans="31:32" x14ac:dyDescent="0.25">
      <c r="AE1979" s="24"/>
      <c r="AF1979" s="24"/>
    </row>
    <row r="1980" spans="31:32" x14ac:dyDescent="0.25">
      <c r="AE1980" s="24"/>
      <c r="AF1980" s="24"/>
    </row>
    <row r="1981" spans="31:32" x14ac:dyDescent="0.25">
      <c r="AE1981" s="24"/>
      <c r="AF1981" s="24"/>
    </row>
    <row r="1982" spans="31:32" x14ac:dyDescent="0.25">
      <c r="AE1982" s="24"/>
      <c r="AF1982" s="24"/>
    </row>
    <row r="1983" spans="31:32" x14ac:dyDescent="0.25">
      <c r="AE1983" s="24"/>
      <c r="AF1983" s="24"/>
    </row>
    <row r="1984" spans="31:32" x14ac:dyDescent="0.25">
      <c r="AE1984" s="24"/>
      <c r="AF1984" s="24"/>
    </row>
    <row r="1985" spans="31:32" x14ac:dyDescent="0.25">
      <c r="AE1985" s="24"/>
      <c r="AF1985" s="24"/>
    </row>
    <row r="1986" spans="31:32" x14ac:dyDescent="0.25">
      <c r="AE1986" s="24"/>
      <c r="AF1986" s="24"/>
    </row>
    <row r="1987" spans="31:32" x14ac:dyDescent="0.25">
      <c r="AE1987" s="24"/>
      <c r="AF1987" s="24"/>
    </row>
    <row r="1988" spans="31:32" x14ac:dyDescent="0.25">
      <c r="AE1988" s="24"/>
      <c r="AF1988" s="24"/>
    </row>
    <row r="1989" spans="31:32" x14ac:dyDescent="0.25">
      <c r="AE1989" s="24"/>
      <c r="AF1989" s="24"/>
    </row>
    <row r="1990" spans="31:32" x14ac:dyDescent="0.25">
      <c r="AE1990" s="24"/>
      <c r="AF1990" s="24"/>
    </row>
    <row r="1991" spans="31:32" x14ac:dyDescent="0.25">
      <c r="AE1991" s="24"/>
      <c r="AF1991" s="24"/>
    </row>
    <row r="1992" spans="31:32" x14ac:dyDescent="0.25">
      <c r="AE1992" s="24"/>
      <c r="AF1992" s="24"/>
    </row>
    <row r="1993" spans="31:32" x14ac:dyDescent="0.25">
      <c r="AE1993" s="24"/>
      <c r="AF1993" s="24"/>
    </row>
    <row r="1994" spans="31:32" x14ac:dyDescent="0.25">
      <c r="AE1994" s="24"/>
      <c r="AF1994" s="24"/>
    </row>
    <row r="1995" spans="31:32" x14ac:dyDescent="0.25">
      <c r="AE1995" s="24"/>
      <c r="AF1995" s="24"/>
    </row>
    <row r="1996" spans="31:32" x14ac:dyDescent="0.25">
      <c r="AE1996" s="24"/>
      <c r="AF1996" s="24"/>
    </row>
    <row r="1997" spans="31:32" x14ac:dyDescent="0.25">
      <c r="AE1997" s="24"/>
      <c r="AF1997" s="24"/>
    </row>
    <row r="1998" spans="31:32" x14ac:dyDescent="0.25">
      <c r="AE1998" s="24"/>
      <c r="AF1998" s="24"/>
    </row>
    <row r="1999" spans="31:32" x14ac:dyDescent="0.25">
      <c r="AE1999" s="24"/>
      <c r="AF1999" s="24"/>
    </row>
    <row r="2000" spans="31:32" x14ac:dyDescent="0.25">
      <c r="AE2000" s="24"/>
      <c r="AF2000" s="24"/>
    </row>
    <row r="2001" spans="31:32" x14ac:dyDescent="0.25">
      <c r="AE2001" s="24"/>
      <c r="AF2001" s="24"/>
    </row>
    <row r="2002" spans="31:32" x14ac:dyDescent="0.25">
      <c r="AE2002" s="24"/>
      <c r="AF2002" s="24"/>
    </row>
    <row r="2003" spans="31:32" x14ac:dyDescent="0.25">
      <c r="AE2003" s="24"/>
      <c r="AF2003" s="24"/>
    </row>
    <row r="2004" spans="31:32" x14ac:dyDescent="0.25">
      <c r="AE2004" s="24"/>
      <c r="AF2004" s="24"/>
    </row>
    <row r="2005" spans="31:32" x14ac:dyDescent="0.25">
      <c r="AE2005" s="24"/>
      <c r="AF2005" s="24"/>
    </row>
    <row r="2006" spans="31:32" x14ac:dyDescent="0.25">
      <c r="AE2006" s="24"/>
      <c r="AF2006" s="24"/>
    </row>
    <row r="2007" spans="31:32" x14ac:dyDescent="0.25">
      <c r="AE2007" s="24"/>
      <c r="AF2007" s="24"/>
    </row>
    <row r="2008" spans="31:32" x14ac:dyDescent="0.25">
      <c r="AE2008" s="24"/>
      <c r="AF2008" s="24"/>
    </row>
    <row r="2009" spans="31:32" x14ac:dyDescent="0.25">
      <c r="AE2009" s="24"/>
      <c r="AF2009" s="24"/>
    </row>
    <row r="2010" spans="31:32" x14ac:dyDescent="0.25">
      <c r="AE2010" s="24"/>
      <c r="AF2010" s="24"/>
    </row>
    <row r="2011" spans="31:32" x14ac:dyDescent="0.25">
      <c r="AE2011" s="24"/>
      <c r="AF2011" s="24"/>
    </row>
    <row r="2012" spans="31:32" x14ac:dyDescent="0.25">
      <c r="AE2012" s="24"/>
      <c r="AF2012" s="24"/>
    </row>
    <row r="2013" spans="31:32" x14ac:dyDescent="0.25">
      <c r="AE2013" s="24"/>
      <c r="AF2013" s="24"/>
    </row>
    <row r="2014" spans="31:32" x14ac:dyDescent="0.25">
      <c r="AE2014" s="24"/>
      <c r="AF2014" s="24"/>
    </row>
    <row r="2015" spans="31:32" x14ac:dyDescent="0.25">
      <c r="AE2015" s="24"/>
      <c r="AF2015" s="24"/>
    </row>
    <row r="2016" spans="31:32" x14ac:dyDescent="0.25">
      <c r="AE2016" s="24"/>
      <c r="AF2016" s="24"/>
    </row>
    <row r="2017" spans="31:32" x14ac:dyDescent="0.25">
      <c r="AE2017" s="24"/>
      <c r="AF2017" s="24"/>
    </row>
    <row r="2018" spans="31:32" x14ac:dyDescent="0.25">
      <c r="AE2018" s="24"/>
      <c r="AF2018" s="24"/>
    </row>
    <row r="2019" spans="31:32" x14ac:dyDescent="0.25">
      <c r="AE2019" s="24"/>
      <c r="AF2019" s="24"/>
    </row>
    <row r="2020" spans="31:32" x14ac:dyDescent="0.25">
      <c r="AE2020" s="24"/>
      <c r="AF2020" s="24"/>
    </row>
    <row r="2021" spans="31:32" x14ac:dyDescent="0.25">
      <c r="AE2021" s="24"/>
      <c r="AF2021" s="24"/>
    </row>
    <row r="2022" spans="31:32" x14ac:dyDescent="0.25">
      <c r="AE2022" s="24"/>
      <c r="AF2022" s="24"/>
    </row>
    <row r="2023" spans="31:32" x14ac:dyDescent="0.25">
      <c r="AE2023" s="24"/>
      <c r="AF2023" s="24"/>
    </row>
    <row r="2024" spans="31:32" x14ac:dyDescent="0.25">
      <c r="AE2024" s="24"/>
      <c r="AF2024" s="24"/>
    </row>
    <row r="2025" spans="31:32" x14ac:dyDescent="0.25">
      <c r="AE2025" s="24"/>
      <c r="AF2025" s="24"/>
    </row>
    <row r="2026" spans="31:32" x14ac:dyDescent="0.25">
      <c r="AE2026" s="24"/>
      <c r="AF2026" s="24"/>
    </row>
    <row r="2027" spans="31:32" x14ac:dyDescent="0.25">
      <c r="AE2027" s="24"/>
      <c r="AF2027" s="24"/>
    </row>
    <row r="2028" spans="31:32" x14ac:dyDescent="0.25">
      <c r="AE2028" s="24"/>
      <c r="AF2028" s="24"/>
    </row>
    <row r="2029" spans="31:32" x14ac:dyDescent="0.25">
      <c r="AE2029" s="24"/>
      <c r="AF2029" s="24"/>
    </row>
    <row r="2030" spans="31:32" x14ac:dyDescent="0.25">
      <c r="AE2030" s="24"/>
      <c r="AF2030" s="24"/>
    </row>
    <row r="2031" spans="31:32" x14ac:dyDescent="0.25">
      <c r="AE2031" s="24"/>
      <c r="AF2031" s="24"/>
    </row>
    <row r="2032" spans="31:32" x14ac:dyDescent="0.25">
      <c r="AE2032" s="24"/>
      <c r="AF2032" s="24"/>
    </row>
    <row r="2033" spans="31:32" x14ac:dyDescent="0.25">
      <c r="AE2033" s="24"/>
      <c r="AF2033" s="24"/>
    </row>
    <row r="2034" spans="31:32" x14ac:dyDescent="0.25">
      <c r="AE2034" s="24"/>
      <c r="AF2034" s="24"/>
    </row>
    <row r="2035" spans="31:32" x14ac:dyDescent="0.25">
      <c r="AE2035" s="24"/>
      <c r="AF2035" s="24"/>
    </row>
    <row r="2036" spans="31:32" x14ac:dyDescent="0.25">
      <c r="AE2036" s="24"/>
      <c r="AF2036" s="24"/>
    </row>
    <row r="2037" spans="31:32" x14ac:dyDescent="0.25">
      <c r="AE2037" s="24"/>
      <c r="AF2037" s="24"/>
    </row>
    <row r="2038" spans="31:32" x14ac:dyDescent="0.25">
      <c r="AE2038" s="24"/>
      <c r="AF2038" s="24"/>
    </row>
    <row r="2039" spans="31:32" x14ac:dyDescent="0.25">
      <c r="AE2039" s="24"/>
      <c r="AF2039" s="24"/>
    </row>
    <row r="2040" spans="31:32" x14ac:dyDescent="0.25">
      <c r="AE2040" s="24"/>
      <c r="AF2040" s="24"/>
    </row>
    <row r="2041" spans="31:32" x14ac:dyDescent="0.25">
      <c r="AE2041" s="24"/>
      <c r="AF2041" s="24"/>
    </row>
    <row r="2042" spans="31:32" x14ac:dyDescent="0.25">
      <c r="AE2042" s="24"/>
      <c r="AF2042" s="24"/>
    </row>
    <row r="2043" spans="31:32" x14ac:dyDescent="0.25">
      <c r="AE2043" s="24"/>
      <c r="AF2043" s="24"/>
    </row>
    <row r="2044" spans="31:32" x14ac:dyDescent="0.25">
      <c r="AE2044" s="24"/>
      <c r="AF2044" s="24"/>
    </row>
    <row r="2045" spans="31:32" x14ac:dyDescent="0.25">
      <c r="AE2045" s="24"/>
      <c r="AF2045" s="24"/>
    </row>
    <row r="2046" spans="31:32" x14ac:dyDescent="0.25">
      <c r="AE2046" s="24"/>
      <c r="AF2046" s="24"/>
    </row>
    <row r="2047" spans="31:32" x14ac:dyDescent="0.25">
      <c r="AE2047" s="24"/>
      <c r="AF2047" s="24"/>
    </row>
    <row r="2048" spans="31:32" x14ac:dyDescent="0.25">
      <c r="AE2048" s="24"/>
      <c r="AF2048" s="24"/>
    </row>
    <row r="2049" spans="31:32" x14ac:dyDescent="0.25">
      <c r="AE2049" s="24"/>
      <c r="AF2049" s="24"/>
    </row>
    <row r="2050" spans="31:32" x14ac:dyDescent="0.25">
      <c r="AE2050" s="24"/>
      <c r="AF2050" s="24"/>
    </row>
    <row r="2051" spans="31:32" x14ac:dyDescent="0.25">
      <c r="AE2051" s="24"/>
      <c r="AF2051" s="24"/>
    </row>
    <row r="2052" spans="31:32" x14ac:dyDescent="0.25">
      <c r="AE2052" s="24"/>
      <c r="AF2052" s="24"/>
    </row>
    <row r="2053" spans="31:32" x14ac:dyDescent="0.25">
      <c r="AE2053" s="24"/>
      <c r="AF2053" s="24"/>
    </row>
    <row r="2054" spans="31:32" x14ac:dyDescent="0.25">
      <c r="AE2054" s="24"/>
      <c r="AF2054" s="24"/>
    </row>
    <row r="2055" spans="31:32" x14ac:dyDescent="0.25">
      <c r="AE2055" s="24"/>
      <c r="AF2055" s="24"/>
    </row>
    <row r="2056" spans="31:32" x14ac:dyDescent="0.25">
      <c r="AE2056" s="24"/>
      <c r="AF2056" s="24"/>
    </row>
    <row r="2057" spans="31:32" x14ac:dyDescent="0.25">
      <c r="AE2057" s="24"/>
      <c r="AF2057" s="24"/>
    </row>
    <row r="2058" spans="31:32" x14ac:dyDescent="0.25">
      <c r="AE2058" s="24"/>
      <c r="AF2058" s="24"/>
    </row>
    <row r="2059" spans="31:32" x14ac:dyDescent="0.25">
      <c r="AE2059" s="24"/>
      <c r="AF2059" s="24"/>
    </row>
    <row r="2060" spans="31:32" x14ac:dyDescent="0.25">
      <c r="AE2060" s="24"/>
      <c r="AF2060" s="24"/>
    </row>
    <row r="2061" spans="31:32" x14ac:dyDescent="0.25">
      <c r="AE2061" s="24"/>
      <c r="AF2061" s="24"/>
    </row>
    <row r="2062" spans="31:32" x14ac:dyDescent="0.25">
      <c r="AE2062" s="24"/>
      <c r="AF2062" s="24"/>
    </row>
    <row r="2063" spans="31:32" x14ac:dyDescent="0.25">
      <c r="AE2063" s="24"/>
      <c r="AF2063" s="24"/>
    </row>
    <row r="2064" spans="31:32" x14ac:dyDescent="0.25">
      <c r="AE2064" s="24"/>
      <c r="AF2064" s="24"/>
    </row>
    <row r="2065" spans="31:32" x14ac:dyDescent="0.25">
      <c r="AE2065" s="24"/>
      <c r="AF2065" s="24"/>
    </row>
    <row r="2066" spans="31:32" x14ac:dyDescent="0.25">
      <c r="AE2066" s="24"/>
      <c r="AF2066" s="24"/>
    </row>
    <row r="2067" spans="31:32" x14ac:dyDescent="0.25">
      <c r="AE2067" s="24"/>
      <c r="AF2067" s="24"/>
    </row>
    <row r="2068" spans="31:32" x14ac:dyDescent="0.25">
      <c r="AE2068" s="24"/>
      <c r="AF2068" s="24"/>
    </row>
    <row r="2069" spans="31:32" x14ac:dyDescent="0.25">
      <c r="AE2069" s="24"/>
      <c r="AF2069" s="24"/>
    </row>
    <row r="2070" spans="31:32" x14ac:dyDescent="0.25">
      <c r="AE2070" s="24"/>
      <c r="AF2070" s="24"/>
    </row>
    <row r="2071" spans="31:32" x14ac:dyDescent="0.25">
      <c r="AE2071" s="24"/>
      <c r="AF2071" s="24"/>
    </row>
    <row r="2072" spans="31:32" x14ac:dyDescent="0.25">
      <c r="AE2072" s="24"/>
      <c r="AF2072" s="24"/>
    </row>
    <row r="2073" spans="31:32" x14ac:dyDescent="0.25">
      <c r="AE2073" s="24"/>
      <c r="AF2073" s="24"/>
    </row>
    <row r="2074" spans="31:32" x14ac:dyDescent="0.25">
      <c r="AE2074" s="24"/>
      <c r="AF2074" s="24"/>
    </row>
    <row r="2075" spans="31:32" x14ac:dyDescent="0.25">
      <c r="AE2075" s="24"/>
      <c r="AF2075" s="24"/>
    </row>
    <row r="2076" spans="31:32" x14ac:dyDescent="0.25">
      <c r="AE2076" s="24"/>
      <c r="AF2076" s="24"/>
    </row>
    <row r="2077" spans="31:32" x14ac:dyDescent="0.25">
      <c r="AE2077" s="24"/>
      <c r="AF2077" s="24"/>
    </row>
    <row r="2078" spans="31:32" x14ac:dyDescent="0.25">
      <c r="AE2078" s="24"/>
      <c r="AF2078" s="24"/>
    </row>
    <row r="2079" spans="31:32" x14ac:dyDescent="0.25">
      <c r="AE2079" s="24"/>
      <c r="AF2079" s="24"/>
    </row>
    <row r="2080" spans="31:32" x14ac:dyDescent="0.25">
      <c r="AE2080" s="24"/>
      <c r="AF2080" s="24"/>
    </row>
    <row r="2081" spans="31:32" x14ac:dyDescent="0.25">
      <c r="AE2081" s="24"/>
      <c r="AF2081" s="24"/>
    </row>
    <row r="2082" spans="31:32" x14ac:dyDescent="0.25">
      <c r="AE2082" s="24"/>
      <c r="AF2082" s="24"/>
    </row>
    <row r="2083" spans="31:32" x14ac:dyDescent="0.25">
      <c r="AE2083" s="24"/>
      <c r="AF2083" s="24"/>
    </row>
    <row r="2084" spans="31:32" x14ac:dyDescent="0.25">
      <c r="AE2084" s="24"/>
      <c r="AF2084" s="24"/>
    </row>
    <row r="2085" spans="31:32" x14ac:dyDescent="0.25">
      <c r="AE2085" s="24"/>
      <c r="AF2085" s="24"/>
    </row>
    <row r="2086" spans="31:32" x14ac:dyDescent="0.25">
      <c r="AE2086" s="24"/>
      <c r="AF2086" s="24"/>
    </row>
    <row r="2087" spans="31:32" x14ac:dyDescent="0.25">
      <c r="AE2087" s="24"/>
      <c r="AF2087" s="24"/>
    </row>
    <row r="2088" spans="31:32" x14ac:dyDescent="0.25">
      <c r="AE2088" s="24"/>
      <c r="AF2088" s="24"/>
    </row>
    <row r="2089" spans="31:32" x14ac:dyDescent="0.25">
      <c r="AE2089" s="24"/>
      <c r="AF2089" s="24"/>
    </row>
    <row r="2090" spans="31:32" x14ac:dyDescent="0.25">
      <c r="AE2090" s="24"/>
      <c r="AF2090" s="24"/>
    </row>
    <row r="2091" spans="31:32" x14ac:dyDescent="0.25">
      <c r="AE2091" s="24"/>
      <c r="AF2091" s="24"/>
    </row>
    <row r="2092" spans="31:32" x14ac:dyDescent="0.25">
      <c r="AE2092" s="24"/>
      <c r="AF2092" s="24"/>
    </row>
    <row r="2093" spans="31:32" x14ac:dyDescent="0.25">
      <c r="AE2093" s="24"/>
      <c r="AF2093" s="24"/>
    </row>
    <row r="2094" spans="31:32" x14ac:dyDescent="0.25">
      <c r="AE2094" s="24"/>
      <c r="AF2094" s="24"/>
    </row>
    <row r="2095" spans="31:32" x14ac:dyDescent="0.25">
      <c r="AE2095" s="24"/>
      <c r="AF2095" s="24"/>
    </row>
    <row r="2096" spans="31:32" x14ac:dyDescent="0.25">
      <c r="AE2096" s="24"/>
      <c r="AF2096" s="24"/>
    </row>
    <row r="2097" spans="31:32" x14ac:dyDescent="0.25">
      <c r="AE2097" s="24"/>
      <c r="AF2097" s="24"/>
    </row>
    <row r="2098" spans="31:32" x14ac:dyDescent="0.25">
      <c r="AE2098" s="24"/>
      <c r="AF2098" s="24"/>
    </row>
    <row r="2099" spans="31:32" x14ac:dyDescent="0.25">
      <c r="AE2099" s="24"/>
      <c r="AF2099" s="24"/>
    </row>
    <row r="2100" spans="31:32" x14ac:dyDescent="0.25">
      <c r="AE2100" s="24"/>
      <c r="AF2100" s="24"/>
    </row>
    <row r="2101" spans="31:32" x14ac:dyDescent="0.25">
      <c r="AE2101" s="24"/>
      <c r="AF2101" s="24"/>
    </row>
    <row r="2102" spans="31:32" x14ac:dyDescent="0.25">
      <c r="AE2102" s="24"/>
      <c r="AF2102" s="24"/>
    </row>
    <row r="2103" spans="31:32" x14ac:dyDescent="0.25">
      <c r="AE2103" s="24"/>
      <c r="AF2103" s="24"/>
    </row>
    <row r="2104" spans="31:32" x14ac:dyDescent="0.25">
      <c r="AE2104" s="24"/>
      <c r="AF2104" s="24"/>
    </row>
    <row r="2105" spans="31:32" x14ac:dyDescent="0.25">
      <c r="AE2105" s="24"/>
      <c r="AF2105" s="24"/>
    </row>
    <row r="2106" spans="31:32" x14ac:dyDescent="0.25">
      <c r="AE2106" s="24"/>
      <c r="AF2106" s="24"/>
    </row>
    <row r="2107" spans="31:32" x14ac:dyDescent="0.25">
      <c r="AE2107" s="24"/>
      <c r="AF2107" s="24"/>
    </row>
    <row r="2108" spans="31:32" x14ac:dyDescent="0.25">
      <c r="AE2108" s="24"/>
      <c r="AF2108" s="24"/>
    </row>
    <row r="2109" spans="31:32" x14ac:dyDescent="0.25">
      <c r="AE2109" s="24"/>
      <c r="AF2109" s="24"/>
    </row>
    <row r="2110" spans="31:32" x14ac:dyDescent="0.25">
      <c r="AE2110" s="24"/>
      <c r="AF2110" s="24"/>
    </row>
    <row r="2111" spans="31:32" x14ac:dyDescent="0.25">
      <c r="AE2111" s="24"/>
      <c r="AF2111" s="24"/>
    </row>
    <row r="2112" spans="31:32" x14ac:dyDescent="0.25">
      <c r="AE2112" s="24"/>
      <c r="AF2112" s="24"/>
    </row>
    <row r="2113" spans="31:32" x14ac:dyDescent="0.25">
      <c r="AE2113" s="24"/>
      <c r="AF2113" s="24"/>
    </row>
    <row r="2114" spans="31:32" x14ac:dyDescent="0.25">
      <c r="AE2114" s="24"/>
      <c r="AF2114" s="24"/>
    </row>
    <row r="2115" spans="31:32" x14ac:dyDescent="0.25">
      <c r="AE2115" s="24"/>
      <c r="AF2115" s="24"/>
    </row>
    <row r="2116" spans="31:32" x14ac:dyDescent="0.25">
      <c r="AE2116" s="24"/>
      <c r="AF2116" s="24"/>
    </row>
    <row r="2117" spans="31:32" x14ac:dyDescent="0.25">
      <c r="AE2117" s="24"/>
      <c r="AF2117" s="24"/>
    </row>
    <row r="2118" spans="31:32" x14ac:dyDescent="0.25">
      <c r="AE2118" s="24"/>
      <c r="AF2118" s="24"/>
    </row>
    <row r="2119" spans="31:32" x14ac:dyDescent="0.25">
      <c r="AE2119" s="24"/>
      <c r="AF2119" s="24"/>
    </row>
    <row r="2120" spans="31:32" x14ac:dyDescent="0.25">
      <c r="AE2120" s="24"/>
      <c r="AF2120" s="24"/>
    </row>
    <row r="2121" spans="31:32" x14ac:dyDescent="0.25">
      <c r="AE2121" s="24"/>
      <c r="AF2121" s="24"/>
    </row>
    <row r="2122" spans="31:32" x14ac:dyDescent="0.25">
      <c r="AE2122" s="24"/>
      <c r="AF2122" s="24"/>
    </row>
    <row r="2123" spans="31:32" x14ac:dyDescent="0.25">
      <c r="AE2123" s="24"/>
      <c r="AF2123" s="24"/>
    </row>
    <row r="2124" spans="31:32" x14ac:dyDescent="0.25">
      <c r="AE2124" s="24"/>
      <c r="AF2124" s="24"/>
    </row>
    <row r="2125" spans="31:32" x14ac:dyDescent="0.25">
      <c r="AE2125" s="24"/>
      <c r="AF2125" s="24"/>
    </row>
    <row r="2126" spans="31:32" x14ac:dyDescent="0.25">
      <c r="AE2126" s="24"/>
      <c r="AF2126" s="24"/>
    </row>
    <row r="2127" spans="31:32" x14ac:dyDescent="0.25">
      <c r="AE2127" s="24"/>
      <c r="AF2127" s="24"/>
    </row>
    <row r="2128" spans="31:32" x14ac:dyDescent="0.25">
      <c r="AE2128" s="24"/>
      <c r="AF2128" s="24"/>
    </row>
    <row r="2129" spans="31:32" x14ac:dyDescent="0.25">
      <c r="AE2129" s="24"/>
      <c r="AF2129" s="24"/>
    </row>
    <row r="2130" spans="31:32" x14ac:dyDescent="0.25">
      <c r="AE2130" s="24"/>
      <c r="AF2130" s="24"/>
    </row>
    <row r="2131" spans="31:32" x14ac:dyDescent="0.25">
      <c r="AE2131" s="24"/>
      <c r="AF2131" s="24"/>
    </row>
    <row r="2132" spans="31:32" x14ac:dyDescent="0.25">
      <c r="AE2132" s="24"/>
      <c r="AF2132" s="24"/>
    </row>
    <row r="2133" spans="31:32" x14ac:dyDescent="0.25">
      <c r="AE2133" s="24"/>
      <c r="AF2133" s="24"/>
    </row>
    <row r="2134" spans="31:32" x14ac:dyDescent="0.25">
      <c r="AE2134" s="24"/>
      <c r="AF2134" s="24"/>
    </row>
    <row r="2135" spans="31:32" x14ac:dyDescent="0.25">
      <c r="AE2135" s="24"/>
      <c r="AF2135" s="24"/>
    </row>
    <row r="2136" spans="31:32" x14ac:dyDescent="0.25">
      <c r="AE2136" s="24"/>
      <c r="AF2136" s="24"/>
    </row>
    <row r="2137" spans="31:32" x14ac:dyDescent="0.25">
      <c r="AE2137" s="24"/>
      <c r="AF2137" s="24"/>
    </row>
    <row r="2138" spans="31:32" x14ac:dyDescent="0.25">
      <c r="AE2138" s="24"/>
      <c r="AF2138" s="24"/>
    </row>
    <row r="2139" spans="31:32" x14ac:dyDescent="0.25">
      <c r="AE2139" s="24"/>
      <c r="AF2139" s="24"/>
    </row>
    <row r="2140" spans="31:32" x14ac:dyDescent="0.25">
      <c r="AE2140" s="24"/>
      <c r="AF2140" s="24"/>
    </row>
    <row r="2141" spans="31:32" x14ac:dyDescent="0.25">
      <c r="AE2141" s="24"/>
      <c r="AF2141" s="24"/>
    </row>
    <row r="2142" spans="31:32" x14ac:dyDescent="0.25">
      <c r="AE2142" s="24"/>
      <c r="AF2142" s="24"/>
    </row>
    <row r="2143" spans="31:32" x14ac:dyDescent="0.25">
      <c r="AE2143" s="24"/>
      <c r="AF2143" s="24"/>
    </row>
    <row r="2144" spans="31:32" x14ac:dyDescent="0.25">
      <c r="AE2144" s="24"/>
      <c r="AF2144" s="24"/>
    </row>
    <row r="2145" spans="31:32" x14ac:dyDescent="0.25">
      <c r="AE2145" s="24"/>
      <c r="AF2145" s="24"/>
    </row>
    <row r="2146" spans="31:32" x14ac:dyDescent="0.25">
      <c r="AE2146" s="24"/>
      <c r="AF2146" s="24"/>
    </row>
    <row r="2147" spans="31:32" x14ac:dyDescent="0.25">
      <c r="AE2147" s="24"/>
      <c r="AF2147" s="24"/>
    </row>
    <row r="2148" spans="31:32" x14ac:dyDescent="0.25">
      <c r="AE2148" s="24"/>
      <c r="AF2148" s="24"/>
    </row>
    <row r="2149" spans="31:32" x14ac:dyDescent="0.25">
      <c r="AE2149" s="24"/>
      <c r="AF2149" s="24"/>
    </row>
    <row r="2150" spans="31:32" x14ac:dyDescent="0.25">
      <c r="AE2150" s="24"/>
      <c r="AF2150" s="24"/>
    </row>
    <row r="2151" spans="31:32" x14ac:dyDescent="0.25">
      <c r="AE2151" s="24"/>
      <c r="AF2151" s="24"/>
    </row>
    <row r="2152" spans="31:32" x14ac:dyDescent="0.25">
      <c r="AE2152" s="24"/>
      <c r="AF2152" s="24"/>
    </row>
    <row r="2153" spans="31:32" x14ac:dyDescent="0.25">
      <c r="AE2153" s="24"/>
      <c r="AF2153" s="24"/>
    </row>
    <row r="2154" spans="31:32" x14ac:dyDescent="0.25">
      <c r="AE2154" s="24"/>
      <c r="AF2154" s="24"/>
    </row>
    <row r="2155" spans="31:32" x14ac:dyDescent="0.25">
      <c r="AE2155" s="24"/>
      <c r="AF2155" s="24"/>
    </row>
    <row r="2156" spans="31:32" x14ac:dyDescent="0.25">
      <c r="AE2156" s="24"/>
      <c r="AF2156" s="24"/>
    </row>
    <row r="2157" spans="31:32" x14ac:dyDescent="0.25">
      <c r="AE2157" s="24"/>
      <c r="AF2157" s="24"/>
    </row>
    <row r="2158" spans="31:32" x14ac:dyDescent="0.25">
      <c r="AE2158" s="24"/>
      <c r="AF2158" s="24"/>
    </row>
    <row r="2159" spans="31:32" x14ac:dyDescent="0.25">
      <c r="AE2159" s="24"/>
      <c r="AF2159" s="24"/>
    </row>
    <row r="2160" spans="31:32" x14ac:dyDescent="0.25">
      <c r="AE2160" s="24"/>
      <c r="AF2160" s="24"/>
    </row>
    <row r="2161" spans="31:32" x14ac:dyDescent="0.25">
      <c r="AE2161" s="24"/>
      <c r="AF2161" s="24"/>
    </row>
    <row r="2162" spans="31:32" x14ac:dyDescent="0.25">
      <c r="AE2162" s="24"/>
      <c r="AF2162" s="24"/>
    </row>
    <row r="2163" spans="31:32" x14ac:dyDescent="0.25">
      <c r="AE2163" s="24"/>
      <c r="AF2163" s="24"/>
    </row>
    <row r="2164" spans="31:32" x14ac:dyDescent="0.25">
      <c r="AE2164" s="24"/>
      <c r="AF2164" s="24"/>
    </row>
    <row r="2165" spans="31:32" x14ac:dyDescent="0.25">
      <c r="AE2165" s="24"/>
      <c r="AF2165" s="24"/>
    </row>
    <row r="2166" spans="31:32" x14ac:dyDescent="0.25">
      <c r="AE2166" s="24"/>
      <c r="AF2166" s="24"/>
    </row>
    <row r="2167" spans="31:32" x14ac:dyDescent="0.25">
      <c r="AE2167" s="24"/>
      <c r="AF2167" s="24"/>
    </row>
    <row r="2168" spans="31:32" x14ac:dyDescent="0.25">
      <c r="AE2168" s="24"/>
      <c r="AF2168" s="24"/>
    </row>
    <row r="2169" spans="31:32" x14ac:dyDescent="0.25">
      <c r="AE2169" s="24"/>
      <c r="AF2169" s="24"/>
    </row>
    <row r="2170" spans="31:32" x14ac:dyDescent="0.25">
      <c r="AE2170" s="24"/>
      <c r="AF2170" s="24"/>
    </row>
    <row r="2171" spans="31:32" x14ac:dyDescent="0.25">
      <c r="AE2171" s="24"/>
      <c r="AF2171" s="24"/>
    </row>
    <row r="2172" spans="31:32" x14ac:dyDescent="0.25">
      <c r="AE2172" s="24"/>
      <c r="AF2172" s="24"/>
    </row>
    <row r="2173" spans="31:32" x14ac:dyDescent="0.25">
      <c r="AE2173" s="24"/>
      <c r="AF2173" s="24"/>
    </row>
    <row r="2174" spans="31:32" x14ac:dyDescent="0.25">
      <c r="AE2174" s="24"/>
      <c r="AF2174" s="24"/>
    </row>
    <row r="2175" spans="31:32" x14ac:dyDescent="0.25">
      <c r="AE2175" s="24"/>
      <c r="AF2175" s="24"/>
    </row>
    <row r="2176" spans="31:32" x14ac:dyDescent="0.25">
      <c r="AE2176" s="24"/>
      <c r="AF2176" s="24"/>
    </row>
    <row r="2177" spans="31:32" x14ac:dyDescent="0.25">
      <c r="AE2177" s="24"/>
      <c r="AF2177" s="24"/>
    </row>
    <row r="2178" spans="31:32" x14ac:dyDescent="0.25">
      <c r="AE2178" s="24"/>
      <c r="AF2178" s="24"/>
    </row>
    <row r="2179" spans="31:32" x14ac:dyDescent="0.25">
      <c r="AE2179" s="24"/>
      <c r="AF2179" s="24"/>
    </row>
    <row r="2180" spans="31:32" x14ac:dyDescent="0.25">
      <c r="AE2180" s="24"/>
      <c r="AF2180" s="24"/>
    </row>
    <row r="2181" spans="31:32" x14ac:dyDescent="0.25">
      <c r="AE2181" s="24"/>
      <c r="AF2181" s="24"/>
    </row>
    <row r="2182" spans="31:32" x14ac:dyDescent="0.25">
      <c r="AE2182" s="24"/>
      <c r="AF2182" s="24"/>
    </row>
    <row r="2183" spans="31:32" x14ac:dyDescent="0.25">
      <c r="AE2183" s="24"/>
      <c r="AF2183" s="24"/>
    </row>
    <row r="2184" spans="31:32" x14ac:dyDescent="0.25">
      <c r="AE2184" s="24"/>
      <c r="AF2184" s="24"/>
    </row>
    <row r="2185" spans="31:32" x14ac:dyDescent="0.25">
      <c r="AE2185" s="24"/>
      <c r="AF2185" s="24"/>
    </row>
    <row r="2186" spans="31:32" x14ac:dyDescent="0.25">
      <c r="AE2186" s="24"/>
      <c r="AF2186" s="24"/>
    </row>
    <row r="2187" spans="31:32" x14ac:dyDescent="0.25">
      <c r="AE2187" s="24"/>
      <c r="AF2187" s="24"/>
    </row>
    <row r="2188" spans="31:32" x14ac:dyDescent="0.25">
      <c r="AE2188" s="24"/>
      <c r="AF2188" s="24"/>
    </row>
    <row r="2189" spans="31:32" x14ac:dyDescent="0.25">
      <c r="AE2189" s="24"/>
      <c r="AF2189" s="24"/>
    </row>
    <row r="2190" spans="31:32" x14ac:dyDescent="0.25">
      <c r="AE2190" s="24"/>
      <c r="AF2190" s="24"/>
    </row>
    <row r="2191" spans="31:32" x14ac:dyDescent="0.25">
      <c r="AE2191" s="24"/>
      <c r="AF2191" s="24"/>
    </row>
    <row r="2192" spans="31:32" x14ac:dyDescent="0.25">
      <c r="AE2192" s="24"/>
      <c r="AF2192" s="24"/>
    </row>
    <row r="2193" spans="31:32" x14ac:dyDescent="0.25">
      <c r="AE2193" s="24"/>
      <c r="AF2193" s="24"/>
    </row>
    <row r="2194" spans="31:32" x14ac:dyDescent="0.25">
      <c r="AE2194" s="24"/>
      <c r="AF2194" s="24"/>
    </row>
    <row r="2195" spans="31:32" x14ac:dyDescent="0.25">
      <c r="AE2195" s="24"/>
      <c r="AF2195" s="24"/>
    </row>
    <row r="2196" spans="31:32" x14ac:dyDescent="0.25">
      <c r="AE2196" s="24"/>
      <c r="AF2196" s="24"/>
    </row>
    <row r="2197" spans="31:32" x14ac:dyDescent="0.25">
      <c r="AE2197" s="24"/>
      <c r="AF2197" s="24"/>
    </row>
    <row r="2198" spans="31:32" x14ac:dyDescent="0.25">
      <c r="AE2198" s="24"/>
      <c r="AF2198" s="24"/>
    </row>
    <row r="2199" spans="31:32" x14ac:dyDescent="0.25">
      <c r="AE2199" s="24"/>
      <c r="AF2199" s="24"/>
    </row>
    <row r="2200" spans="31:32" x14ac:dyDescent="0.25">
      <c r="AE2200" s="24"/>
      <c r="AF2200" s="24"/>
    </row>
    <row r="2201" spans="31:32" x14ac:dyDescent="0.25">
      <c r="AE2201" s="24"/>
      <c r="AF2201" s="24"/>
    </row>
    <row r="2202" spans="31:32" x14ac:dyDescent="0.25">
      <c r="AE2202" s="24"/>
      <c r="AF2202" s="24"/>
    </row>
    <row r="2203" spans="31:32" x14ac:dyDescent="0.25">
      <c r="AE2203" s="24"/>
      <c r="AF2203" s="24"/>
    </row>
    <row r="2204" spans="31:32" x14ac:dyDescent="0.25">
      <c r="AE2204" s="24"/>
      <c r="AF2204" s="24"/>
    </row>
    <row r="2205" spans="31:32" x14ac:dyDescent="0.25">
      <c r="AE2205" s="24"/>
      <c r="AF2205" s="24"/>
    </row>
    <row r="2206" spans="31:32" x14ac:dyDescent="0.25">
      <c r="AE2206" s="24"/>
      <c r="AF2206" s="24"/>
    </row>
    <row r="2207" spans="31:32" x14ac:dyDescent="0.25">
      <c r="AE2207" s="24"/>
      <c r="AF2207" s="24"/>
    </row>
    <row r="2208" spans="31:32" x14ac:dyDescent="0.25">
      <c r="AE2208" s="24"/>
      <c r="AF2208" s="24"/>
    </row>
    <row r="2209" spans="31:32" x14ac:dyDescent="0.25">
      <c r="AE2209" s="24"/>
      <c r="AF2209" s="24"/>
    </row>
    <row r="2210" spans="31:32" x14ac:dyDescent="0.25">
      <c r="AE2210" s="24"/>
      <c r="AF2210" s="24"/>
    </row>
    <row r="2211" spans="31:32" x14ac:dyDescent="0.25">
      <c r="AE2211" s="24"/>
      <c r="AF2211" s="24"/>
    </row>
    <row r="2212" spans="31:32" x14ac:dyDescent="0.25">
      <c r="AE2212" s="24"/>
      <c r="AF2212" s="24"/>
    </row>
    <row r="2213" spans="31:32" x14ac:dyDescent="0.25">
      <c r="AE2213" s="24"/>
      <c r="AF2213" s="24"/>
    </row>
    <row r="2214" spans="31:32" x14ac:dyDescent="0.25">
      <c r="AE2214" s="24"/>
      <c r="AF2214" s="24"/>
    </row>
    <row r="2215" spans="31:32" x14ac:dyDescent="0.25">
      <c r="AE2215" s="24"/>
      <c r="AF2215" s="24"/>
    </row>
    <row r="2216" spans="31:32" x14ac:dyDescent="0.25">
      <c r="AE2216" s="24"/>
      <c r="AF2216" s="24"/>
    </row>
    <row r="2217" spans="31:32" x14ac:dyDescent="0.25">
      <c r="AE2217" s="24"/>
      <c r="AF2217" s="24"/>
    </row>
    <row r="2218" spans="31:32" x14ac:dyDescent="0.25">
      <c r="AE2218" s="24"/>
      <c r="AF2218" s="24"/>
    </row>
    <row r="2219" spans="31:32" x14ac:dyDescent="0.25">
      <c r="AE2219" s="24"/>
      <c r="AF2219" s="24"/>
    </row>
    <row r="2220" spans="31:32" x14ac:dyDescent="0.25">
      <c r="AE2220" s="24"/>
      <c r="AF2220" s="24"/>
    </row>
    <row r="2221" spans="31:32" x14ac:dyDescent="0.25">
      <c r="AE2221" s="24"/>
      <c r="AF2221" s="24"/>
    </row>
    <row r="2222" spans="31:32" x14ac:dyDescent="0.25">
      <c r="AE2222" s="24"/>
      <c r="AF2222" s="24"/>
    </row>
    <row r="2223" spans="31:32" x14ac:dyDescent="0.25">
      <c r="AE2223" s="24"/>
      <c r="AF2223" s="24"/>
    </row>
    <row r="2224" spans="31:32" x14ac:dyDescent="0.25">
      <c r="AE2224" s="24"/>
      <c r="AF2224" s="24"/>
    </row>
    <row r="2225" spans="31:32" x14ac:dyDescent="0.25">
      <c r="AE2225" s="24"/>
      <c r="AF2225" s="24"/>
    </row>
    <row r="2226" spans="31:32" x14ac:dyDescent="0.25">
      <c r="AE2226" s="24"/>
      <c r="AF2226" s="24"/>
    </row>
    <row r="2227" spans="31:32" x14ac:dyDescent="0.25">
      <c r="AE2227" s="24"/>
      <c r="AF2227" s="24"/>
    </row>
    <row r="2228" spans="31:32" x14ac:dyDescent="0.25">
      <c r="AE2228" s="24"/>
      <c r="AF2228" s="24"/>
    </row>
    <row r="2229" spans="31:32" x14ac:dyDescent="0.25">
      <c r="AE2229" s="24"/>
      <c r="AF2229" s="24"/>
    </row>
    <row r="2230" spans="31:32" x14ac:dyDescent="0.25">
      <c r="AE2230" s="24"/>
      <c r="AF2230" s="24"/>
    </row>
    <row r="2231" spans="31:32" x14ac:dyDescent="0.25">
      <c r="AE2231" s="24"/>
      <c r="AF2231" s="24"/>
    </row>
    <row r="2232" spans="31:32" x14ac:dyDescent="0.25">
      <c r="AE2232" s="24"/>
      <c r="AF2232" s="24"/>
    </row>
    <row r="2233" spans="31:32" x14ac:dyDescent="0.25">
      <c r="AE2233" s="24"/>
      <c r="AF2233" s="24"/>
    </row>
    <row r="2234" spans="31:32" x14ac:dyDescent="0.25">
      <c r="AE2234" s="24"/>
      <c r="AF2234" s="24"/>
    </row>
    <row r="2235" spans="31:32" x14ac:dyDescent="0.25">
      <c r="AE2235" s="24"/>
      <c r="AF2235" s="24"/>
    </row>
    <row r="2236" spans="31:32" x14ac:dyDescent="0.25">
      <c r="AE2236" s="24"/>
      <c r="AF2236" s="24"/>
    </row>
    <row r="2237" spans="31:32" x14ac:dyDescent="0.25">
      <c r="AE2237" s="24"/>
      <c r="AF2237" s="24"/>
    </row>
    <row r="2238" spans="31:32" x14ac:dyDescent="0.25">
      <c r="AE2238" s="24"/>
      <c r="AF2238" s="24"/>
    </row>
    <row r="2239" spans="31:32" x14ac:dyDescent="0.25">
      <c r="AE2239" s="24"/>
      <c r="AF2239" s="24"/>
    </row>
    <row r="2240" spans="31:32" x14ac:dyDescent="0.25">
      <c r="AE2240" s="24"/>
      <c r="AF2240" s="24"/>
    </row>
    <row r="2241" spans="31:32" x14ac:dyDescent="0.25">
      <c r="AE2241" s="24"/>
      <c r="AF2241" s="24"/>
    </row>
    <row r="2242" spans="31:32" x14ac:dyDescent="0.25">
      <c r="AE2242" s="24"/>
      <c r="AF2242" s="24"/>
    </row>
    <row r="2243" spans="31:32" x14ac:dyDescent="0.25">
      <c r="AE2243" s="24"/>
      <c r="AF2243" s="24"/>
    </row>
    <row r="2244" spans="31:32" x14ac:dyDescent="0.25">
      <c r="AE2244" s="24"/>
      <c r="AF2244" s="24"/>
    </row>
    <row r="2245" spans="31:32" x14ac:dyDescent="0.25">
      <c r="AE2245" s="24"/>
      <c r="AF2245" s="24"/>
    </row>
    <row r="2246" spans="31:32" x14ac:dyDescent="0.25">
      <c r="AE2246" s="24"/>
      <c r="AF2246" s="24"/>
    </row>
    <row r="2247" spans="31:32" x14ac:dyDescent="0.25">
      <c r="AE2247" s="24"/>
      <c r="AF2247" s="24"/>
    </row>
    <row r="2248" spans="31:32" x14ac:dyDescent="0.25">
      <c r="AE2248" s="24"/>
      <c r="AF2248" s="24"/>
    </row>
    <row r="2249" spans="31:32" x14ac:dyDescent="0.25">
      <c r="AE2249" s="24"/>
      <c r="AF2249" s="24"/>
    </row>
    <row r="2250" spans="31:32" x14ac:dyDescent="0.25">
      <c r="AE2250" s="24"/>
      <c r="AF2250" s="24"/>
    </row>
    <row r="2251" spans="31:32" x14ac:dyDescent="0.25">
      <c r="AE2251" s="24"/>
      <c r="AF2251" s="24"/>
    </row>
    <row r="2252" spans="31:32" x14ac:dyDescent="0.25">
      <c r="AE2252" s="24"/>
      <c r="AF2252" s="24"/>
    </row>
    <row r="2253" spans="31:32" x14ac:dyDescent="0.25">
      <c r="AE2253" s="24"/>
      <c r="AF2253" s="24"/>
    </row>
    <row r="2254" spans="31:32" x14ac:dyDescent="0.25">
      <c r="AE2254" s="24"/>
      <c r="AF2254" s="24"/>
    </row>
    <row r="2255" spans="31:32" x14ac:dyDescent="0.25">
      <c r="AE2255" s="24"/>
      <c r="AF2255" s="24"/>
    </row>
    <row r="2256" spans="31:32" x14ac:dyDescent="0.25">
      <c r="AE2256" s="24"/>
      <c r="AF2256" s="24"/>
    </row>
    <row r="2257" spans="31:32" x14ac:dyDescent="0.25">
      <c r="AE2257" s="24"/>
      <c r="AF2257" s="24"/>
    </row>
    <row r="2258" spans="31:32" x14ac:dyDescent="0.25">
      <c r="AE2258" s="24"/>
      <c r="AF2258" s="24"/>
    </row>
    <row r="2259" spans="31:32" x14ac:dyDescent="0.25">
      <c r="AE2259" s="24"/>
      <c r="AF2259" s="24"/>
    </row>
    <row r="2260" spans="31:32" x14ac:dyDescent="0.25">
      <c r="AE2260" s="24"/>
      <c r="AF2260" s="24"/>
    </row>
    <row r="2261" spans="31:32" x14ac:dyDescent="0.25">
      <c r="AE2261" s="24"/>
      <c r="AF2261" s="24"/>
    </row>
    <row r="2262" spans="31:32" x14ac:dyDescent="0.25">
      <c r="AE2262" s="24"/>
      <c r="AF2262" s="24"/>
    </row>
    <row r="2263" spans="31:32" x14ac:dyDescent="0.25">
      <c r="AE2263" s="24"/>
      <c r="AF2263" s="24"/>
    </row>
    <row r="2264" spans="31:32" x14ac:dyDescent="0.25">
      <c r="AE2264" s="24"/>
      <c r="AF2264" s="24"/>
    </row>
    <row r="2265" spans="31:32" x14ac:dyDescent="0.25">
      <c r="AE2265" s="24"/>
      <c r="AF2265" s="24"/>
    </row>
    <row r="2266" spans="31:32" x14ac:dyDescent="0.25">
      <c r="AE2266" s="24"/>
      <c r="AF2266" s="24"/>
    </row>
    <row r="2267" spans="31:32" x14ac:dyDescent="0.25">
      <c r="AE2267" s="24"/>
      <c r="AF2267" s="24"/>
    </row>
    <row r="2268" spans="31:32" x14ac:dyDescent="0.25">
      <c r="AE2268" s="24"/>
      <c r="AF2268" s="24"/>
    </row>
    <row r="2269" spans="31:32" x14ac:dyDescent="0.25">
      <c r="AE2269" s="24"/>
      <c r="AF2269" s="24"/>
    </row>
    <row r="2270" spans="31:32" x14ac:dyDescent="0.25">
      <c r="AE2270" s="24"/>
      <c r="AF2270" s="24"/>
    </row>
    <row r="2271" spans="31:32" x14ac:dyDescent="0.25">
      <c r="AE2271" s="24"/>
      <c r="AF2271" s="24"/>
    </row>
    <row r="2272" spans="31:32" x14ac:dyDescent="0.25">
      <c r="AE2272" s="24"/>
      <c r="AF2272" s="24"/>
    </row>
    <row r="2273" spans="31:32" x14ac:dyDescent="0.25">
      <c r="AE2273" s="24"/>
      <c r="AF2273" s="24"/>
    </row>
    <row r="2274" spans="31:32" x14ac:dyDescent="0.25">
      <c r="AE2274" s="24"/>
      <c r="AF2274" s="24"/>
    </row>
    <row r="2275" spans="31:32" x14ac:dyDescent="0.25">
      <c r="AE2275" s="24"/>
      <c r="AF2275" s="24"/>
    </row>
    <row r="2276" spans="31:32" x14ac:dyDescent="0.25">
      <c r="AE2276" s="24"/>
      <c r="AF2276" s="24"/>
    </row>
    <row r="2277" spans="31:32" x14ac:dyDescent="0.25">
      <c r="AE2277" s="24"/>
      <c r="AF2277" s="24"/>
    </row>
    <row r="2278" spans="31:32" x14ac:dyDescent="0.25">
      <c r="AE2278" s="24"/>
      <c r="AF2278" s="24"/>
    </row>
    <row r="2279" spans="31:32" x14ac:dyDescent="0.25">
      <c r="AE2279" s="24"/>
      <c r="AF2279" s="24"/>
    </row>
    <row r="2280" spans="31:32" x14ac:dyDescent="0.25">
      <c r="AE2280" s="24"/>
      <c r="AF2280" s="24"/>
    </row>
    <row r="2281" spans="31:32" x14ac:dyDescent="0.25">
      <c r="AE2281" s="24"/>
      <c r="AF2281" s="24"/>
    </row>
    <row r="2282" spans="31:32" x14ac:dyDescent="0.25">
      <c r="AE2282" s="24"/>
      <c r="AF2282" s="24"/>
    </row>
    <row r="2283" spans="31:32" x14ac:dyDescent="0.25">
      <c r="AE2283" s="24"/>
      <c r="AF2283" s="24"/>
    </row>
    <row r="2284" spans="31:32" x14ac:dyDescent="0.25">
      <c r="AE2284" s="24"/>
      <c r="AF2284" s="24"/>
    </row>
    <row r="2285" spans="31:32" x14ac:dyDescent="0.25">
      <c r="AE2285" s="24"/>
      <c r="AF2285" s="24"/>
    </row>
    <row r="2286" spans="31:32" x14ac:dyDescent="0.25">
      <c r="AE2286" s="24"/>
      <c r="AF2286" s="24"/>
    </row>
    <row r="2287" spans="31:32" x14ac:dyDescent="0.25">
      <c r="AE2287" s="24"/>
      <c r="AF2287" s="24"/>
    </row>
    <row r="2288" spans="31:32" x14ac:dyDescent="0.25">
      <c r="AE2288" s="24"/>
      <c r="AF2288" s="24"/>
    </row>
    <row r="2289" spans="31:32" x14ac:dyDescent="0.25">
      <c r="AE2289" s="24"/>
      <c r="AF2289" s="24"/>
    </row>
    <row r="2290" spans="31:32" x14ac:dyDescent="0.25">
      <c r="AE2290" s="24"/>
      <c r="AF2290" s="24"/>
    </row>
    <row r="2291" spans="31:32" x14ac:dyDescent="0.25">
      <c r="AE2291" s="24"/>
      <c r="AF2291" s="24"/>
    </row>
    <row r="2292" spans="31:32" x14ac:dyDescent="0.25">
      <c r="AE2292" s="24"/>
      <c r="AF2292" s="24"/>
    </row>
    <row r="2293" spans="31:32" x14ac:dyDescent="0.25">
      <c r="AE2293" s="24"/>
      <c r="AF2293" s="24"/>
    </row>
    <row r="2294" spans="31:32" x14ac:dyDescent="0.25">
      <c r="AE2294" s="24"/>
      <c r="AF2294" s="24"/>
    </row>
    <row r="2295" spans="31:32" x14ac:dyDescent="0.25">
      <c r="AE2295" s="24"/>
      <c r="AF2295" s="24"/>
    </row>
    <row r="2296" spans="31:32" x14ac:dyDescent="0.25">
      <c r="AE2296" s="24"/>
      <c r="AF2296" s="24"/>
    </row>
    <row r="2297" spans="31:32" x14ac:dyDescent="0.25">
      <c r="AE2297" s="24"/>
      <c r="AF2297" s="24"/>
    </row>
    <row r="2298" spans="31:32" x14ac:dyDescent="0.25">
      <c r="AE2298" s="24"/>
      <c r="AF2298" s="24"/>
    </row>
    <row r="2299" spans="31:32" x14ac:dyDescent="0.25">
      <c r="AE2299" s="24"/>
      <c r="AF2299" s="24"/>
    </row>
    <row r="2300" spans="31:32" x14ac:dyDescent="0.25">
      <c r="AE2300" s="24"/>
      <c r="AF2300" s="24"/>
    </row>
    <row r="2301" spans="31:32" x14ac:dyDescent="0.25">
      <c r="AE2301" s="24"/>
      <c r="AF2301" s="24"/>
    </row>
    <row r="2302" spans="31:32" x14ac:dyDescent="0.25">
      <c r="AE2302" s="24"/>
      <c r="AF2302" s="24"/>
    </row>
    <row r="2303" spans="31:32" x14ac:dyDescent="0.25">
      <c r="AE2303" s="24"/>
      <c r="AF2303" s="24"/>
    </row>
    <row r="2304" spans="31:32" x14ac:dyDescent="0.25">
      <c r="AE2304" s="24"/>
      <c r="AF2304" s="24"/>
    </row>
    <row r="2305" spans="31:32" x14ac:dyDescent="0.25">
      <c r="AE2305" s="24"/>
      <c r="AF2305" s="24"/>
    </row>
    <row r="2306" spans="31:32" x14ac:dyDescent="0.25">
      <c r="AE2306" s="24"/>
      <c r="AF2306" s="24"/>
    </row>
    <row r="2307" spans="31:32" x14ac:dyDescent="0.25">
      <c r="AE2307" s="24"/>
      <c r="AF2307" s="24"/>
    </row>
    <row r="2308" spans="31:32" x14ac:dyDescent="0.25">
      <c r="AE2308" s="24"/>
      <c r="AF2308" s="24"/>
    </row>
    <row r="2309" spans="31:32" x14ac:dyDescent="0.25">
      <c r="AE2309" s="24"/>
      <c r="AF2309" s="24"/>
    </row>
    <row r="2310" spans="31:32" x14ac:dyDescent="0.25">
      <c r="AE2310" s="24"/>
      <c r="AF2310" s="24"/>
    </row>
    <row r="2311" spans="31:32" x14ac:dyDescent="0.25">
      <c r="AE2311" s="24"/>
      <c r="AF2311" s="24"/>
    </row>
    <row r="2312" spans="31:32" x14ac:dyDescent="0.25">
      <c r="AE2312" s="24"/>
      <c r="AF2312" s="24"/>
    </row>
    <row r="2313" spans="31:32" x14ac:dyDescent="0.25">
      <c r="AE2313" s="24"/>
      <c r="AF2313" s="24"/>
    </row>
    <row r="2314" spans="31:32" x14ac:dyDescent="0.25">
      <c r="AE2314" s="24"/>
      <c r="AF2314" s="24"/>
    </row>
    <row r="2315" spans="31:32" x14ac:dyDescent="0.25">
      <c r="AE2315" s="24"/>
      <c r="AF2315" s="24"/>
    </row>
    <row r="2316" spans="31:32" x14ac:dyDescent="0.25">
      <c r="AE2316" s="24"/>
      <c r="AF2316" s="24"/>
    </row>
    <row r="2317" spans="31:32" x14ac:dyDescent="0.25">
      <c r="AE2317" s="24"/>
      <c r="AF2317" s="24"/>
    </row>
    <row r="2318" spans="31:32" x14ac:dyDescent="0.25">
      <c r="AE2318" s="24"/>
      <c r="AF2318" s="24"/>
    </row>
    <row r="2319" spans="31:32" x14ac:dyDescent="0.25">
      <c r="AE2319" s="24"/>
      <c r="AF2319" s="24"/>
    </row>
    <row r="2320" spans="31:32" x14ac:dyDescent="0.25">
      <c r="AE2320" s="24"/>
      <c r="AF2320" s="24"/>
    </row>
    <row r="2321" spans="31:32" x14ac:dyDescent="0.25">
      <c r="AE2321" s="24"/>
      <c r="AF2321" s="24"/>
    </row>
    <row r="2322" spans="31:32" x14ac:dyDescent="0.25">
      <c r="AE2322" s="24"/>
      <c r="AF2322" s="24"/>
    </row>
    <row r="2323" spans="31:32" x14ac:dyDescent="0.25">
      <c r="AE2323" s="24"/>
      <c r="AF2323" s="24"/>
    </row>
    <row r="2324" spans="31:32" x14ac:dyDescent="0.25">
      <c r="AE2324" s="24"/>
      <c r="AF2324" s="24"/>
    </row>
    <row r="2325" spans="31:32" x14ac:dyDescent="0.25">
      <c r="AE2325" s="24"/>
      <c r="AF2325" s="24"/>
    </row>
    <row r="2326" spans="31:32" x14ac:dyDescent="0.25">
      <c r="AE2326" s="24"/>
      <c r="AF2326" s="24"/>
    </row>
    <row r="2327" spans="31:32" x14ac:dyDescent="0.25">
      <c r="AE2327" s="24"/>
      <c r="AF2327" s="24"/>
    </row>
    <row r="2328" spans="31:32" x14ac:dyDescent="0.25">
      <c r="AE2328" s="24"/>
      <c r="AF2328" s="24"/>
    </row>
    <row r="2329" spans="31:32" x14ac:dyDescent="0.25">
      <c r="AE2329" s="24"/>
      <c r="AF2329" s="24"/>
    </row>
    <row r="2330" spans="31:32" x14ac:dyDescent="0.25">
      <c r="AE2330" s="24"/>
      <c r="AF2330" s="24"/>
    </row>
    <row r="2331" spans="31:32" x14ac:dyDescent="0.25">
      <c r="AE2331" s="24"/>
      <c r="AF2331" s="24"/>
    </row>
    <row r="2332" spans="31:32" x14ac:dyDescent="0.25">
      <c r="AE2332" s="24"/>
      <c r="AF2332" s="24"/>
    </row>
    <row r="2333" spans="31:32" x14ac:dyDescent="0.25">
      <c r="AE2333" s="24"/>
      <c r="AF2333" s="24"/>
    </row>
    <row r="2334" spans="31:32" x14ac:dyDescent="0.25">
      <c r="AE2334" s="24"/>
      <c r="AF2334" s="24"/>
    </row>
    <row r="2335" spans="31:32" x14ac:dyDescent="0.25">
      <c r="AE2335" s="24"/>
      <c r="AF2335" s="24"/>
    </row>
    <row r="2336" spans="31:32" x14ac:dyDescent="0.25">
      <c r="AE2336" s="24"/>
      <c r="AF2336" s="24"/>
    </row>
    <row r="2337" spans="31:32" x14ac:dyDescent="0.25">
      <c r="AE2337" s="24"/>
      <c r="AF2337" s="24"/>
    </row>
    <row r="2338" spans="31:32" x14ac:dyDescent="0.25">
      <c r="AE2338" s="24"/>
      <c r="AF2338" s="24"/>
    </row>
    <row r="2339" spans="31:32" x14ac:dyDescent="0.25">
      <c r="AE2339" s="24"/>
      <c r="AF2339" s="24"/>
    </row>
    <row r="2340" spans="31:32" x14ac:dyDescent="0.25">
      <c r="AE2340" s="24"/>
      <c r="AF2340" s="24"/>
    </row>
    <row r="2341" spans="31:32" x14ac:dyDescent="0.25">
      <c r="AE2341" s="24"/>
      <c r="AF2341" s="24"/>
    </row>
    <row r="2342" spans="31:32" x14ac:dyDescent="0.25">
      <c r="AE2342" s="24"/>
      <c r="AF2342" s="24"/>
    </row>
    <row r="2343" spans="31:32" x14ac:dyDescent="0.25">
      <c r="AE2343" s="24"/>
      <c r="AF2343" s="24"/>
    </row>
    <row r="2344" spans="31:32" x14ac:dyDescent="0.25">
      <c r="AE2344" s="24"/>
      <c r="AF2344" s="24"/>
    </row>
    <row r="2345" spans="31:32" x14ac:dyDescent="0.25">
      <c r="AE2345" s="24"/>
      <c r="AF2345" s="24"/>
    </row>
    <row r="2346" spans="31:32" x14ac:dyDescent="0.25">
      <c r="AE2346" s="24"/>
      <c r="AF2346" s="24"/>
    </row>
    <row r="2347" spans="31:32" x14ac:dyDescent="0.25">
      <c r="AE2347" s="24"/>
      <c r="AF2347" s="24"/>
    </row>
    <row r="2348" spans="31:32" x14ac:dyDescent="0.25">
      <c r="AE2348" s="24"/>
      <c r="AF2348" s="24"/>
    </row>
    <row r="2349" spans="31:32" x14ac:dyDescent="0.25">
      <c r="AE2349" s="24"/>
      <c r="AF2349" s="24"/>
    </row>
    <row r="2350" spans="31:32" x14ac:dyDescent="0.25">
      <c r="AE2350" s="24"/>
      <c r="AF2350" s="24"/>
    </row>
    <row r="2351" spans="31:32" x14ac:dyDescent="0.25">
      <c r="AE2351" s="24"/>
      <c r="AF2351" s="24"/>
    </row>
    <row r="2352" spans="31:32" x14ac:dyDescent="0.25">
      <c r="AE2352" s="24"/>
      <c r="AF2352" s="24"/>
    </row>
    <row r="2353" spans="31:32" x14ac:dyDescent="0.25">
      <c r="AE2353" s="24"/>
      <c r="AF2353" s="24"/>
    </row>
    <row r="2354" spans="31:32" x14ac:dyDescent="0.25">
      <c r="AE2354" s="24"/>
      <c r="AF2354" s="24"/>
    </row>
    <row r="2355" spans="31:32" x14ac:dyDescent="0.25">
      <c r="AE2355" s="24"/>
      <c r="AF2355" s="24"/>
    </row>
    <row r="2356" spans="31:32" x14ac:dyDescent="0.25">
      <c r="AE2356" s="24"/>
      <c r="AF2356" s="24"/>
    </row>
    <row r="2357" spans="31:32" x14ac:dyDescent="0.25">
      <c r="AE2357" s="24"/>
      <c r="AF2357" s="24"/>
    </row>
    <row r="2358" spans="31:32" x14ac:dyDescent="0.25">
      <c r="AE2358" s="24"/>
      <c r="AF2358" s="24"/>
    </row>
    <row r="2359" spans="31:32" x14ac:dyDescent="0.25">
      <c r="AE2359" s="24"/>
      <c r="AF2359" s="24"/>
    </row>
    <row r="2360" spans="31:32" x14ac:dyDescent="0.25">
      <c r="AE2360" s="24"/>
      <c r="AF2360" s="24"/>
    </row>
    <row r="2361" spans="31:32" x14ac:dyDescent="0.25">
      <c r="AE2361" s="24"/>
      <c r="AF2361" s="24"/>
    </row>
    <row r="2362" spans="31:32" x14ac:dyDescent="0.25">
      <c r="AE2362" s="24"/>
      <c r="AF2362" s="24"/>
    </row>
    <row r="2363" spans="31:32" x14ac:dyDescent="0.25">
      <c r="AE2363" s="24"/>
      <c r="AF2363" s="24"/>
    </row>
    <row r="2364" spans="31:32" x14ac:dyDescent="0.25">
      <c r="AE2364" s="24"/>
      <c r="AF2364" s="24"/>
    </row>
    <row r="2365" spans="31:32" x14ac:dyDescent="0.25">
      <c r="AE2365" s="24"/>
      <c r="AF2365" s="24"/>
    </row>
    <row r="2366" spans="31:32" x14ac:dyDescent="0.25">
      <c r="AE2366" s="24"/>
      <c r="AF2366" s="24"/>
    </row>
    <row r="2367" spans="31:32" x14ac:dyDescent="0.25">
      <c r="AE2367" s="24"/>
      <c r="AF2367" s="24"/>
    </row>
    <row r="2368" spans="31:32" x14ac:dyDescent="0.25">
      <c r="AE2368" s="24"/>
      <c r="AF2368" s="24"/>
    </row>
    <row r="2369" spans="31:32" x14ac:dyDescent="0.25">
      <c r="AE2369" s="24"/>
      <c r="AF2369" s="24"/>
    </row>
    <row r="2370" spans="31:32" x14ac:dyDescent="0.25">
      <c r="AE2370" s="24"/>
      <c r="AF2370" s="24"/>
    </row>
    <row r="2371" spans="31:32" x14ac:dyDescent="0.25">
      <c r="AE2371" s="24"/>
      <c r="AF2371" s="24"/>
    </row>
    <row r="2372" spans="31:32" x14ac:dyDescent="0.25">
      <c r="AE2372" s="24"/>
      <c r="AF2372" s="24"/>
    </row>
    <row r="2373" spans="31:32" x14ac:dyDescent="0.25">
      <c r="AE2373" s="24"/>
      <c r="AF2373" s="24"/>
    </row>
    <row r="2374" spans="31:32" x14ac:dyDescent="0.25">
      <c r="AE2374" s="24"/>
      <c r="AF2374" s="24"/>
    </row>
    <row r="2375" spans="31:32" x14ac:dyDescent="0.25">
      <c r="AE2375" s="24"/>
      <c r="AF2375" s="24"/>
    </row>
    <row r="2376" spans="31:32" x14ac:dyDescent="0.25">
      <c r="AE2376" s="24"/>
      <c r="AF2376" s="24"/>
    </row>
    <row r="2377" spans="31:32" x14ac:dyDescent="0.25">
      <c r="AE2377" s="24"/>
      <c r="AF2377" s="24"/>
    </row>
    <row r="2378" spans="31:32" x14ac:dyDescent="0.25">
      <c r="AE2378" s="24"/>
      <c r="AF2378" s="24"/>
    </row>
    <row r="2379" spans="31:32" x14ac:dyDescent="0.25">
      <c r="AE2379" s="24"/>
      <c r="AF2379" s="24"/>
    </row>
    <row r="2380" spans="31:32" x14ac:dyDescent="0.25">
      <c r="AE2380" s="24"/>
      <c r="AF2380" s="24"/>
    </row>
    <row r="2381" spans="31:32" x14ac:dyDescent="0.25">
      <c r="AE2381" s="24"/>
      <c r="AF2381" s="24"/>
    </row>
    <row r="2382" spans="31:32" x14ac:dyDescent="0.25">
      <c r="AE2382" s="24"/>
      <c r="AF2382" s="24"/>
    </row>
    <row r="2383" spans="31:32" x14ac:dyDescent="0.25">
      <c r="AE2383" s="24"/>
      <c r="AF2383" s="24"/>
    </row>
    <row r="2384" spans="31:32" x14ac:dyDescent="0.25">
      <c r="AE2384" s="24"/>
      <c r="AF2384" s="24"/>
    </row>
    <row r="2385" spans="31:32" x14ac:dyDescent="0.25">
      <c r="AE2385" s="24"/>
      <c r="AF2385" s="24"/>
    </row>
    <row r="2386" spans="31:32" x14ac:dyDescent="0.25">
      <c r="AE2386" s="24"/>
      <c r="AF2386" s="24"/>
    </row>
    <row r="2387" spans="31:32" x14ac:dyDescent="0.25">
      <c r="AE2387" s="24"/>
      <c r="AF2387" s="24"/>
    </row>
    <row r="2388" spans="31:32" x14ac:dyDescent="0.25">
      <c r="AE2388" s="24"/>
      <c r="AF2388" s="24"/>
    </row>
    <row r="2389" spans="31:32" x14ac:dyDescent="0.25">
      <c r="AE2389" s="24"/>
      <c r="AF2389" s="24"/>
    </row>
    <row r="2390" spans="31:32" x14ac:dyDescent="0.25">
      <c r="AE2390" s="24"/>
      <c r="AF2390" s="24"/>
    </row>
    <row r="2391" spans="31:32" x14ac:dyDescent="0.25">
      <c r="AE2391" s="24"/>
      <c r="AF2391" s="24"/>
    </row>
    <row r="2392" spans="31:32" x14ac:dyDescent="0.25">
      <c r="AE2392" s="24"/>
      <c r="AF2392" s="24"/>
    </row>
    <row r="2393" spans="31:32" x14ac:dyDescent="0.25">
      <c r="AE2393" s="24"/>
      <c r="AF2393" s="24"/>
    </row>
    <row r="2394" spans="31:32" x14ac:dyDescent="0.25">
      <c r="AE2394" s="24"/>
      <c r="AF2394" s="24"/>
    </row>
    <row r="2395" spans="31:32" x14ac:dyDescent="0.25">
      <c r="AE2395" s="24"/>
      <c r="AF2395" s="24"/>
    </row>
    <row r="2396" spans="31:32" x14ac:dyDescent="0.25">
      <c r="AE2396" s="24"/>
      <c r="AF2396" s="24"/>
    </row>
    <row r="2397" spans="31:32" x14ac:dyDescent="0.25">
      <c r="AE2397" s="24"/>
      <c r="AF2397" s="24"/>
    </row>
    <row r="2398" spans="31:32" x14ac:dyDescent="0.25">
      <c r="AE2398" s="24"/>
      <c r="AF2398" s="24"/>
    </row>
    <row r="2399" spans="31:32" x14ac:dyDescent="0.25">
      <c r="AE2399" s="24"/>
      <c r="AF2399" s="24"/>
    </row>
    <row r="2400" spans="31:32" x14ac:dyDescent="0.25">
      <c r="AE2400" s="24"/>
      <c r="AF2400" s="24"/>
    </row>
    <row r="2401" spans="31:32" x14ac:dyDescent="0.25">
      <c r="AE2401" s="24"/>
      <c r="AF2401" s="24"/>
    </row>
    <row r="2402" spans="31:32" x14ac:dyDescent="0.25">
      <c r="AE2402" s="24"/>
      <c r="AF2402" s="24"/>
    </row>
    <row r="2403" spans="31:32" x14ac:dyDescent="0.25">
      <c r="AE2403" s="24"/>
      <c r="AF2403" s="24"/>
    </row>
    <row r="2404" spans="31:32" x14ac:dyDescent="0.25">
      <c r="AE2404" s="24"/>
      <c r="AF2404" s="24"/>
    </row>
    <row r="2405" spans="31:32" x14ac:dyDescent="0.25">
      <c r="AE2405" s="24"/>
      <c r="AF2405" s="24"/>
    </row>
    <row r="2406" spans="31:32" x14ac:dyDescent="0.25">
      <c r="AE2406" s="24"/>
      <c r="AF2406" s="24"/>
    </row>
    <row r="2407" spans="31:32" x14ac:dyDescent="0.25">
      <c r="AE2407" s="24"/>
      <c r="AF2407" s="24"/>
    </row>
    <row r="2408" spans="31:32" x14ac:dyDescent="0.25">
      <c r="AE2408" s="24"/>
      <c r="AF2408" s="24"/>
    </row>
    <row r="2409" spans="31:32" x14ac:dyDescent="0.25">
      <c r="AE2409" s="24"/>
      <c r="AF2409" s="24"/>
    </row>
    <row r="2410" spans="31:32" x14ac:dyDescent="0.25">
      <c r="AE2410" s="24"/>
      <c r="AF2410" s="24"/>
    </row>
    <row r="2411" spans="31:32" x14ac:dyDescent="0.25">
      <c r="AE2411" s="24"/>
      <c r="AF2411" s="24"/>
    </row>
    <row r="2412" spans="31:32" x14ac:dyDescent="0.25">
      <c r="AE2412" s="24"/>
      <c r="AF2412" s="24"/>
    </row>
    <row r="2413" spans="31:32" x14ac:dyDescent="0.25">
      <c r="AE2413" s="24"/>
      <c r="AF2413" s="24"/>
    </row>
    <row r="2414" spans="31:32" x14ac:dyDescent="0.25">
      <c r="AE2414" s="24"/>
      <c r="AF2414" s="24"/>
    </row>
    <row r="2415" spans="31:32" x14ac:dyDescent="0.25">
      <c r="AE2415" s="24"/>
      <c r="AF2415" s="24"/>
    </row>
    <row r="2416" spans="31:32" x14ac:dyDescent="0.25">
      <c r="AE2416" s="24"/>
      <c r="AF2416" s="24"/>
    </row>
    <row r="2417" spans="31:32" x14ac:dyDescent="0.25">
      <c r="AE2417" s="24"/>
      <c r="AF2417" s="24"/>
    </row>
    <row r="2418" spans="31:32" x14ac:dyDescent="0.25">
      <c r="AE2418" s="24"/>
      <c r="AF2418" s="24"/>
    </row>
    <row r="2419" spans="31:32" x14ac:dyDescent="0.25">
      <c r="AE2419" s="24"/>
      <c r="AF2419" s="24"/>
    </row>
    <row r="2420" spans="31:32" x14ac:dyDescent="0.25">
      <c r="AE2420" s="24"/>
      <c r="AF2420" s="24"/>
    </row>
    <row r="2421" spans="31:32" x14ac:dyDescent="0.25">
      <c r="AE2421" s="24"/>
      <c r="AF2421" s="24"/>
    </row>
    <row r="2422" spans="31:32" x14ac:dyDescent="0.25">
      <c r="AE2422" s="24"/>
      <c r="AF2422" s="24"/>
    </row>
    <row r="2423" spans="31:32" x14ac:dyDescent="0.25">
      <c r="AE2423" s="24"/>
      <c r="AF2423" s="24"/>
    </row>
    <row r="2424" spans="31:32" x14ac:dyDescent="0.25">
      <c r="AE2424" s="24"/>
      <c r="AF2424" s="24"/>
    </row>
    <row r="2425" spans="31:32" x14ac:dyDescent="0.25">
      <c r="AE2425" s="24"/>
      <c r="AF2425" s="24"/>
    </row>
    <row r="2426" spans="31:32" x14ac:dyDescent="0.25">
      <c r="AE2426" s="24"/>
      <c r="AF2426" s="24"/>
    </row>
    <row r="2427" spans="31:32" x14ac:dyDescent="0.25">
      <c r="AE2427" s="24"/>
      <c r="AF2427" s="24"/>
    </row>
    <row r="2428" spans="31:32" x14ac:dyDescent="0.25">
      <c r="AE2428" s="24"/>
      <c r="AF2428" s="24"/>
    </row>
    <row r="2429" spans="31:32" x14ac:dyDescent="0.25">
      <c r="AE2429" s="24"/>
      <c r="AF2429" s="24"/>
    </row>
    <row r="2430" spans="31:32" x14ac:dyDescent="0.25">
      <c r="AE2430" s="24"/>
      <c r="AF2430" s="24"/>
    </row>
    <row r="2431" spans="31:32" x14ac:dyDescent="0.25">
      <c r="AE2431" s="24"/>
      <c r="AF2431" s="24"/>
    </row>
    <row r="2432" spans="31:32" x14ac:dyDescent="0.25">
      <c r="AE2432" s="24"/>
      <c r="AF2432" s="24"/>
    </row>
    <row r="2433" spans="31:32" x14ac:dyDescent="0.25">
      <c r="AE2433" s="24"/>
      <c r="AF2433" s="24"/>
    </row>
    <row r="2434" spans="31:32" x14ac:dyDescent="0.25">
      <c r="AE2434" s="24"/>
      <c r="AF2434" s="24"/>
    </row>
    <row r="2435" spans="31:32" x14ac:dyDescent="0.25">
      <c r="AE2435" s="24"/>
      <c r="AF2435" s="24"/>
    </row>
    <row r="2436" spans="31:32" x14ac:dyDescent="0.25">
      <c r="AE2436" s="24"/>
      <c r="AF2436" s="24"/>
    </row>
    <row r="2437" spans="31:32" x14ac:dyDescent="0.25">
      <c r="AE2437" s="24"/>
      <c r="AF2437" s="24"/>
    </row>
    <row r="2438" spans="31:32" x14ac:dyDescent="0.25">
      <c r="AE2438" s="24"/>
      <c r="AF2438" s="24"/>
    </row>
    <row r="2439" spans="31:32" x14ac:dyDescent="0.25">
      <c r="AE2439" s="24"/>
      <c r="AF2439" s="24"/>
    </row>
    <row r="2440" spans="31:32" x14ac:dyDescent="0.25">
      <c r="AE2440" s="24"/>
      <c r="AF2440" s="24"/>
    </row>
    <row r="2441" spans="31:32" x14ac:dyDescent="0.25">
      <c r="AE2441" s="24"/>
      <c r="AF2441" s="24"/>
    </row>
    <row r="2442" spans="31:32" x14ac:dyDescent="0.25">
      <c r="AE2442" s="24"/>
      <c r="AF2442" s="24"/>
    </row>
    <row r="2443" spans="31:32" x14ac:dyDescent="0.25">
      <c r="AE2443" s="24"/>
      <c r="AF2443" s="24"/>
    </row>
    <row r="2444" spans="31:32" x14ac:dyDescent="0.25">
      <c r="AE2444" s="24"/>
      <c r="AF2444" s="24"/>
    </row>
    <row r="2445" spans="31:32" x14ac:dyDescent="0.25">
      <c r="AE2445" s="24"/>
      <c r="AF2445" s="24"/>
    </row>
    <row r="2446" spans="31:32" x14ac:dyDescent="0.25">
      <c r="AE2446" s="24"/>
      <c r="AF2446" s="24"/>
    </row>
    <row r="2447" spans="31:32" x14ac:dyDescent="0.25">
      <c r="AE2447" s="24"/>
      <c r="AF2447" s="24"/>
    </row>
    <row r="2448" spans="31:32" x14ac:dyDescent="0.25">
      <c r="AE2448" s="24"/>
      <c r="AF2448" s="24"/>
    </row>
    <row r="2449" spans="31:32" x14ac:dyDescent="0.25">
      <c r="AE2449" s="24"/>
      <c r="AF2449" s="24"/>
    </row>
    <row r="2450" spans="31:32" x14ac:dyDescent="0.25">
      <c r="AE2450" s="24"/>
      <c r="AF2450" s="24"/>
    </row>
    <row r="2451" spans="31:32" x14ac:dyDescent="0.25">
      <c r="AE2451" s="24"/>
      <c r="AF2451" s="24"/>
    </row>
    <row r="2452" spans="31:32" x14ac:dyDescent="0.25">
      <c r="AE2452" s="24"/>
      <c r="AF2452" s="24"/>
    </row>
    <row r="2453" spans="31:32" x14ac:dyDescent="0.25">
      <c r="AE2453" s="24"/>
      <c r="AF2453" s="24"/>
    </row>
    <row r="2454" spans="31:32" x14ac:dyDescent="0.25">
      <c r="AE2454" s="24"/>
      <c r="AF2454" s="24"/>
    </row>
    <row r="2455" spans="31:32" x14ac:dyDescent="0.25">
      <c r="AE2455" s="24"/>
      <c r="AF2455" s="24"/>
    </row>
    <row r="2456" spans="31:32" x14ac:dyDescent="0.25">
      <c r="AE2456" s="24"/>
      <c r="AF2456" s="24"/>
    </row>
    <row r="2457" spans="31:32" x14ac:dyDescent="0.25">
      <c r="AE2457" s="24"/>
      <c r="AF2457" s="24"/>
    </row>
    <row r="2458" spans="31:32" x14ac:dyDescent="0.25">
      <c r="AE2458" s="24"/>
      <c r="AF2458" s="24"/>
    </row>
    <row r="2459" spans="31:32" x14ac:dyDescent="0.25">
      <c r="AE2459" s="24"/>
      <c r="AF2459" s="24"/>
    </row>
    <row r="2460" spans="31:32" x14ac:dyDescent="0.25">
      <c r="AE2460" s="24"/>
      <c r="AF2460" s="24"/>
    </row>
    <row r="2461" spans="31:32" x14ac:dyDescent="0.25">
      <c r="AE2461" s="24"/>
      <c r="AF2461" s="24"/>
    </row>
    <row r="2462" spans="31:32" x14ac:dyDescent="0.25">
      <c r="AE2462" s="24"/>
      <c r="AF2462" s="24"/>
    </row>
    <row r="2463" spans="31:32" x14ac:dyDescent="0.25">
      <c r="AE2463" s="24"/>
      <c r="AF2463" s="24"/>
    </row>
    <row r="2464" spans="31:32" x14ac:dyDescent="0.25">
      <c r="AE2464" s="24"/>
      <c r="AF2464" s="24"/>
    </row>
    <row r="2465" spans="31:32" x14ac:dyDescent="0.25">
      <c r="AE2465" s="24"/>
      <c r="AF2465" s="24"/>
    </row>
    <row r="2466" spans="31:32" x14ac:dyDescent="0.25">
      <c r="AE2466" s="24"/>
      <c r="AF2466" s="24"/>
    </row>
    <row r="2467" spans="31:32" x14ac:dyDescent="0.25">
      <c r="AE2467" s="24"/>
      <c r="AF2467" s="24"/>
    </row>
    <row r="2468" spans="31:32" x14ac:dyDescent="0.25">
      <c r="AE2468" s="24"/>
      <c r="AF2468" s="24"/>
    </row>
    <row r="2469" spans="31:32" x14ac:dyDescent="0.25">
      <c r="AE2469" s="24"/>
      <c r="AF2469" s="24"/>
    </row>
    <row r="2470" spans="31:32" x14ac:dyDescent="0.25">
      <c r="AE2470" s="24"/>
      <c r="AF2470" s="24"/>
    </row>
    <row r="2471" spans="31:32" x14ac:dyDescent="0.25">
      <c r="AE2471" s="24"/>
      <c r="AF2471" s="24"/>
    </row>
    <row r="2472" spans="31:32" x14ac:dyDescent="0.25">
      <c r="AE2472" s="24"/>
      <c r="AF2472" s="24"/>
    </row>
    <row r="2473" spans="31:32" x14ac:dyDescent="0.25">
      <c r="AE2473" s="24"/>
      <c r="AF2473" s="24"/>
    </row>
    <row r="2474" spans="31:32" x14ac:dyDescent="0.25">
      <c r="AE2474" s="24"/>
      <c r="AF2474" s="24"/>
    </row>
    <row r="2475" spans="31:32" x14ac:dyDescent="0.25">
      <c r="AE2475" s="24"/>
      <c r="AF2475" s="24"/>
    </row>
    <row r="2476" spans="31:32" x14ac:dyDescent="0.25">
      <c r="AE2476" s="24"/>
      <c r="AF2476" s="24"/>
    </row>
    <row r="2477" spans="31:32" x14ac:dyDescent="0.25">
      <c r="AE2477" s="24"/>
      <c r="AF2477" s="24"/>
    </row>
    <row r="2478" spans="31:32" x14ac:dyDescent="0.25">
      <c r="AE2478" s="24"/>
      <c r="AF2478" s="24"/>
    </row>
    <row r="2479" spans="31:32" x14ac:dyDescent="0.25">
      <c r="AE2479" s="24"/>
      <c r="AF2479" s="24"/>
    </row>
    <row r="2480" spans="31:32" x14ac:dyDescent="0.25">
      <c r="AE2480" s="24"/>
      <c r="AF2480" s="24"/>
    </row>
    <row r="2481" spans="31:32" x14ac:dyDescent="0.25">
      <c r="AE2481" s="24"/>
      <c r="AF2481" s="24"/>
    </row>
    <row r="2482" spans="31:32" x14ac:dyDescent="0.25">
      <c r="AE2482" s="24"/>
      <c r="AF2482" s="24"/>
    </row>
    <row r="2483" spans="31:32" x14ac:dyDescent="0.25">
      <c r="AE2483" s="24"/>
      <c r="AF2483" s="24"/>
    </row>
    <row r="2484" spans="31:32" x14ac:dyDescent="0.25">
      <c r="AE2484" s="24"/>
      <c r="AF2484" s="24"/>
    </row>
    <row r="2485" spans="31:32" x14ac:dyDescent="0.25">
      <c r="AE2485" s="24"/>
      <c r="AF2485" s="24"/>
    </row>
    <row r="2486" spans="31:32" x14ac:dyDescent="0.25">
      <c r="AE2486" s="24"/>
      <c r="AF2486" s="24"/>
    </row>
    <row r="2487" spans="31:32" x14ac:dyDescent="0.25">
      <c r="AE2487" s="24"/>
      <c r="AF2487" s="24"/>
    </row>
    <row r="2488" spans="31:32" x14ac:dyDescent="0.25">
      <c r="AE2488" s="24"/>
      <c r="AF2488" s="24"/>
    </row>
    <row r="2489" spans="31:32" x14ac:dyDescent="0.25">
      <c r="AE2489" s="24"/>
      <c r="AF2489" s="24"/>
    </row>
    <row r="2490" spans="31:32" x14ac:dyDescent="0.25">
      <c r="AE2490" s="24"/>
      <c r="AF2490" s="24"/>
    </row>
    <row r="2491" spans="31:32" x14ac:dyDescent="0.25">
      <c r="AE2491" s="24"/>
      <c r="AF2491" s="24"/>
    </row>
    <row r="2492" spans="31:32" x14ac:dyDescent="0.25">
      <c r="AE2492" s="24"/>
      <c r="AF2492" s="24"/>
    </row>
    <row r="2493" spans="31:32" x14ac:dyDescent="0.25">
      <c r="AE2493" s="24"/>
      <c r="AF2493" s="24"/>
    </row>
    <row r="2494" spans="31:32" x14ac:dyDescent="0.25">
      <c r="AE2494" s="24"/>
      <c r="AF2494" s="24"/>
    </row>
    <row r="2495" spans="31:32" x14ac:dyDescent="0.25">
      <c r="AE2495" s="24"/>
      <c r="AF2495" s="24"/>
    </row>
    <row r="2496" spans="31:32" x14ac:dyDescent="0.25">
      <c r="AE2496" s="24"/>
      <c r="AF2496" s="24"/>
    </row>
    <row r="2497" spans="31:32" x14ac:dyDescent="0.25">
      <c r="AE2497" s="24"/>
      <c r="AF2497" s="24"/>
    </row>
    <row r="2498" spans="31:32" x14ac:dyDescent="0.25">
      <c r="AE2498" s="24"/>
      <c r="AF2498" s="24"/>
    </row>
    <row r="2499" spans="31:32" x14ac:dyDescent="0.25">
      <c r="AE2499" s="24"/>
      <c r="AF2499" s="24"/>
    </row>
    <row r="2500" spans="31:32" x14ac:dyDescent="0.25">
      <c r="AE2500" s="24"/>
      <c r="AF2500" s="24"/>
    </row>
    <row r="2501" spans="31:32" x14ac:dyDescent="0.25">
      <c r="AE2501" s="24"/>
      <c r="AF2501" s="24"/>
    </row>
    <row r="2502" spans="31:32" x14ac:dyDescent="0.25">
      <c r="AE2502" s="24"/>
      <c r="AF2502" s="24"/>
    </row>
    <row r="2503" spans="31:32" x14ac:dyDescent="0.25">
      <c r="AE2503" s="24"/>
      <c r="AF2503" s="24"/>
    </row>
    <row r="2504" spans="31:32" x14ac:dyDescent="0.25">
      <c r="AE2504" s="24"/>
      <c r="AF2504" s="24"/>
    </row>
    <row r="2505" spans="31:32" x14ac:dyDescent="0.25">
      <c r="AE2505" s="24"/>
      <c r="AF2505" s="24"/>
    </row>
    <row r="2506" spans="31:32" x14ac:dyDescent="0.25">
      <c r="AE2506" s="24"/>
      <c r="AF2506" s="24"/>
    </row>
    <row r="2507" spans="31:32" x14ac:dyDescent="0.25">
      <c r="AE2507" s="24"/>
      <c r="AF2507" s="24"/>
    </row>
    <row r="2508" spans="31:32" x14ac:dyDescent="0.25">
      <c r="AE2508" s="24"/>
      <c r="AF2508" s="24"/>
    </row>
    <row r="2509" spans="31:32" x14ac:dyDescent="0.25">
      <c r="AE2509" s="24"/>
      <c r="AF2509" s="24"/>
    </row>
    <row r="2510" spans="31:32" x14ac:dyDescent="0.25">
      <c r="AE2510" s="24"/>
      <c r="AF2510" s="24"/>
    </row>
    <row r="2511" spans="31:32" x14ac:dyDescent="0.25">
      <c r="AE2511" s="24"/>
      <c r="AF2511" s="24"/>
    </row>
    <row r="2512" spans="31:32" x14ac:dyDescent="0.25">
      <c r="AE2512" s="24"/>
      <c r="AF2512" s="24"/>
    </row>
    <row r="2513" spans="31:32" x14ac:dyDescent="0.25">
      <c r="AE2513" s="24"/>
      <c r="AF2513" s="24"/>
    </row>
    <row r="2514" spans="31:32" x14ac:dyDescent="0.25">
      <c r="AE2514" s="24"/>
      <c r="AF2514" s="24"/>
    </row>
    <row r="2515" spans="31:32" x14ac:dyDescent="0.25">
      <c r="AE2515" s="24"/>
      <c r="AF2515" s="24"/>
    </row>
    <row r="2516" spans="31:32" x14ac:dyDescent="0.25">
      <c r="AE2516" s="24"/>
      <c r="AF2516" s="24"/>
    </row>
    <row r="2517" spans="31:32" x14ac:dyDescent="0.25">
      <c r="AE2517" s="24"/>
      <c r="AF2517" s="24"/>
    </row>
    <row r="2518" spans="31:32" x14ac:dyDescent="0.25">
      <c r="AE2518" s="24"/>
      <c r="AF2518" s="24"/>
    </row>
    <row r="2519" spans="31:32" x14ac:dyDescent="0.25">
      <c r="AE2519" s="24"/>
      <c r="AF2519" s="24"/>
    </row>
    <row r="2520" spans="31:32" x14ac:dyDescent="0.25">
      <c r="AE2520" s="24"/>
      <c r="AF2520" s="24"/>
    </row>
    <row r="2521" spans="31:32" x14ac:dyDescent="0.25">
      <c r="AE2521" s="24"/>
      <c r="AF2521" s="24"/>
    </row>
    <row r="2522" spans="31:32" x14ac:dyDescent="0.25">
      <c r="AE2522" s="24"/>
      <c r="AF2522" s="24"/>
    </row>
    <row r="2523" spans="31:32" x14ac:dyDescent="0.25">
      <c r="AE2523" s="24"/>
      <c r="AF2523" s="24"/>
    </row>
    <row r="2524" spans="31:32" x14ac:dyDescent="0.25">
      <c r="AE2524" s="24"/>
      <c r="AF2524" s="24"/>
    </row>
    <row r="2525" spans="31:32" x14ac:dyDescent="0.25">
      <c r="AE2525" s="24"/>
      <c r="AF2525" s="24"/>
    </row>
    <row r="2526" spans="31:32" x14ac:dyDescent="0.25">
      <c r="AE2526" s="24"/>
      <c r="AF2526" s="24"/>
    </row>
    <row r="2527" spans="31:32" x14ac:dyDescent="0.25">
      <c r="AE2527" s="24"/>
      <c r="AF2527" s="24"/>
    </row>
    <row r="2528" spans="31:32" x14ac:dyDescent="0.25">
      <c r="AE2528" s="24"/>
      <c r="AF2528" s="24"/>
    </row>
    <row r="2529" spans="31:32" x14ac:dyDescent="0.25">
      <c r="AE2529" s="24"/>
      <c r="AF2529" s="24"/>
    </row>
    <row r="2530" spans="31:32" x14ac:dyDescent="0.25">
      <c r="AE2530" s="24"/>
      <c r="AF2530" s="24"/>
    </row>
    <row r="2531" spans="31:32" x14ac:dyDescent="0.25">
      <c r="AE2531" s="24"/>
      <c r="AF2531" s="24"/>
    </row>
    <row r="2532" spans="31:32" x14ac:dyDescent="0.25">
      <c r="AE2532" s="24"/>
      <c r="AF2532" s="24"/>
    </row>
    <row r="2533" spans="31:32" x14ac:dyDescent="0.25">
      <c r="AE2533" s="24"/>
      <c r="AF2533" s="24"/>
    </row>
    <row r="2534" spans="31:32" x14ac:dyDescent="0.25">
      <c r="AE2534" s="24"/>
      <c r="AF2534" s="24"/>
    </row>
    <row r="2535" spans="31:32" x14ac:dyDescent="0.25">
      <c r="AE2535" s="24"/>
      <c r="AF2535" s="24"/>
    </row>
    <row r="2536" spans="31:32" x14ac:dyDescent="0.25">
      <c r="AE2536" s="24"/>
      <c r="AF2536" s="24"/>
    </row>
    <row r="2537" spans="31:32" x14ac:dyDescent="0.25">
      <c r="AE2537" s="24"/>
      <c r="AF2537" s="24"/>
    </row>
    <row r="2538" spans="31:32" x14ac:dyDescent="0.25">
      <c r="AE2538" s="24"/>
      <c r="AF2538" s="24"/>
    </row>
    <row r="2539" spans="31:32" x14ac:dyDescent="0.25">
      <c r="AE2539" s="24"/>
      <c r="AF2539" s="24"/>
    </row>
    <row r="2540" spans="31:32" x14ac:dyDescent="0.25">
      <c r="AE2540" s="24"/>
      <c r="AF2540" s="24"/>
    </row>
    <row r="2541" spans="31:32" x14ac:dyDescent="0.25">
      <c r="AE2541" s="24"/>
      <c r="AF2541" s="24"/>
    </row>
    <row r="2542" spans="31:32" x14ac:dyDescent="0.25">
      <c r="AE2542" s="24"/>
      <c r="AF2542" s="24"/>
    </row>
    <row r="2543" spans="31:32" x14ac:dyDescent="0.25">
      <c r="AE2543" s="24"/>
      <c r="AF2543" s="24"/>
    </row>
    <row r="2544" spans="31:32" x14ac:dyDescent="0.25">
      <c r="AE2544" s="24"/>
      <c r="AF2544" s="24"/>
    </row>
    <row r="2545" spans="31:32" x14ac:dyDescent="0.25">
      <c r="AE2545" s="24"/>
      <c r="AF2545" s="24"/>
    </row>
    <row r="2546" spans="31:32" x14ac:dyDescent="0.25">
      <c r="AE2546" s="24"/>
      <c r="AF2546" s="24"/>
    </row>
    <row r="2547" spans="31:32" x14ac:dyDescent="0.25">
      <c r="AE2547" s="24"/>
      <c r="AF2547" s="24"/>
    </row>
    <row r="2548" spans="31:32" x14ac:dyDescent="0.25">
      <c r="AE2548" s="24"/>
      <c r="AF2548" s="24"/>
    </row>
    <row r="2549" spans="31:32" x14ac:dyDescent="0.25">
      <c r="AE2549" s="24"/>
      <c r="AF2549" s="24"/>
    </row>
    <row r="2550" spans="31:32" x14ac:dyDescent="0.25">
      <c r="AE2550" s="24"/>
      <c r="AF2550" s="24"/>
    </row>
    <row r="2551" spans="31:32" x14ac:dyDescent="0.25">
      <c r="AE2551" s="24"/>
      <c r="AF2551" s="24"/>
    </row>
    <row r="2552" spans="31:32" x14ac:dyDescent="0.25">
      <c r="AE2552" s="24"/>
      <c r="AF2552" s="24"/>
    </row>
    <row r="2553" spans="31:32" x14ac:dyDescent="0.25">
      <c r="AE2553" s="24"/>
      <c r="AF2553" s="24"/>
    </row>
    <row r="2554" spans="31:32" x14ac:dyDescent="0.25">
      <c r="AE2554" s="24"/>
      <c r="AF2554" s="24"/>
    </row>
    <row r="2555" spans="31:32" x14ac:dyDescent="0.25">
      <c r="AE2555" s="24"/>
      <c r="AF2555" s="24"/>
    </row>
    <row r="2556" spans="31:32" x14ac:dyDescent="0.25">
      <c r="AE2556" s="24"/>
      <c r="AF2556" s="24"/>
    </row>
    <row r="2557" spans="31:32" x14ac:dyDescent="0.25">
      <c r="AE2557" s="24"/>
      <c r="AF2557" s="24"/>
    </row>
    <row r="2558" spans="31:32" x14ac:dyDescent="0.25">
      <c r="AE2558" s="24"/>
      <c r="AF2558" s="24"/>
    </row>
    <row r="2559" spans="31:32" x14ac:dyDescent="0.25">
      <c r="AE2559" s="24"/>
      <c r="AF2559" s="24"/>
    </row>
    <row r="2560" spans="31:32" x14ac:dyDescent="0.25">
      <c r="AE2560" s="24"/>
      <c r="AF2560" s="24"/>
    </row>
    <row r="2561" spans="31:32" x14ac:dyDescent="0.25">
      <c r="AE2561" s="24"/>
      <c r="AF2561" s="24"/>
    </row>
    <row r="2562" spans="31:32" x14ac:dyDescent="0.25">
      <c r="AE2562" s="24"/>
      <c r="AF2562" s="24"/>
    </row>
    <row r="2563" spans="31:32" x14ac:dyDescent="0.25">
      <c r="AE2563" s="24"/>
      <c r="AF2563" s="24"/>
    </row>
    <row r="2564" spans="31:32" x14ac:dyDescent="0.25">
      <c r="AE2564" s="24"/>
      <c r="AF2564" s="24"/>
    </row>
    <row r="2565" spans="31:32" x14ac:dyDescent="0.25">
      <c r="AE2565" s="24"/>
      <c r="AF2565" s="24"/>
    </row>
    <row r="2566" spans="31:32" x14ac:dyDescent="0.25">
      <c r="AE2566" s="24"/>
      <c r="AF2566" s="24"/>
    </row>
    <row r="2567" spans="31:32" x14ac:dyDescent="0.25">
      <c r="AE2567" s="24"/>
      <c r="AF2567" s="24"/>
    </row>
    <row r="2568" spans="31:32" x14ac:dyDescent="0.25">
      <c r="AE2568" s="24"/>
      <c r="AF2568" s="24"/>
    </row>
    <row r="2569" spans="31:32" x14ac:dyDescent="0.25">
      <c r="AE2569" s="24"/>
      <c r="AF2569" s="24"/>
    </row>
    <row r="2570" spans="31:32" x14ac:dyDescent="0.25">
      <c r="AE2570" s="24"/>
      <c r="AF2570" s="24"/>
    </row>
    <row r="2571" spans="31:32" x14ac:dyDescent="0.25">
      <c r="AE2571" s="24"/>
      <c r="AF2571" s="24"/>
    </row>
    <row r="2572" spans="31:32" x14ac:dyDescent="0.25">
      <c r="AE2572" s="24"/>
      <c r="AF2572" s="24"/>
    </row>
    <row r="2573" spans="31:32" x14ac:dyDescent="0.25">
      <c r="AE2573" s="24"/>
      <c r="AF2573" s="24"/>
    </row>
    <row r="2574" spans="31:32" x14ac:dyDescent="0.25">
      <c r="AE2574" s="24"/>
      <c r="AF2574" s="24"/>
    </row>
    <row r="2575" spans="31:32" x14ac:dyDescent="0.25">
      <c r="AE2575" s="24"/>
      <c r="AF2575" s="24"/>
    </row>
    <row r="2576" spans="31:32" x14ac:dyDescent="0.25">
      <c r="AE2576" s="24"/>
      <c r="AF2576" s="24"/>
    </row>
    <row r="2577" spans="31:32" x14ac:dyDescent="0.25">
      <c r="AE2577" s="24"/>
      <c r="AF2577" s="24"/>
    </row>
    <row r="2578" spans="31:32" x14ac:dyDescent="0.25">
      <c r="AE2578" s="24"/>
      <c r="AF2578" s="24"/>
    </row>
    <row r="2579" spans="31:32" x14ac:dyDescent="0.25">
      <c r="AE2579" s="24"/>
      <c r="AF2579" s="24"/>
    </row>
    <row r="2580" spans="31:32" x14ac:dyDescent="0.25">
      <c r="AE2580" s="24"/>
      <c r="AF2580" s="24"/>
    </row>
    <row r="2581" spans="31:32" x14ac:dyDescent="0.25">
      <c r="AE2581" s="24"/>
      <c r="AF2581" s="24"/>
    </row>
    <row r="2582" spans="31:32" x14ac:dyDescent="0.25">
      <c r="AE2582" s="24"/>
      <c r="AF2582" s="24"/>
    </row>
    <row r="2583" spans="31:32" x14ac:dyDescent="0.25">
      <c r="AE2583" s="24"/>
      <c r="AF2583" s="24"/>
    </row>
    <row r="2584" spans="31:32" x14ac:dyDescent="0.25">
      <c r="AE2584" s="24"/>
      <c r="AF2584" s="24"/>
    </row>
    <row r="2585" spans="31:32" x14ac:dyDescent="0.25">
      <c r="AE2585" s="24"/>
      <c r="AF2585" s="24"/>
    </row>
    <row r="2586" spans="31:32" x14ac:dyDescent="0.25">
      <c r="AE2586" s="24"/>
      <c r="AF2586" s="24"/>
    </row>
    <row r="2587" spans="31:32" x14ac:dyDescent="0.25">
      <c r="AE2587" s="24"/>
      <c r="AF2587" s="24"/>
    </row>
    <row r="2588" spans="31:32" x14ac:dyDescent="0.25">
      <c r="AE2588" s="24"/>
      <c r="AF2588" s="24"/>
    </row>
    <row r="2589" spans="31:32" x14ac:dyDescent="0.25">
      <c r="AE2589" s="24"/>
      <c r="AF2589" s="24"/>
    </row>
    <row r="2590" spans="31:32" x14ac:dyDescent="0.25">
      <c r="AE2590" s="24"/>
      <c r="AF2590" s="24"/>
    </row>
    <row r="2591" spans="31:32" x14ac:dyDescent="0.25">
      <c r="AE2591" s="24"/>
      <c r="AF2591" s="24"/>
    </row>
    <row r="2592" spans="31:32" x14ac:dyDescent="0.25">
      <c r="AE2592" s="24"/>
      <c r="AF2592" s="24"/>
    </row>
    <row r="2593" spans="31:32" x14ac:dyDescent="0.25">
      <c r="AE2593" s="24"/>
      <c r="AF2593" s="24"/>
    </row>
    <row r="2594" spans="31:32" x14ac:dyDescent="0.25">
      <c r="AE2594" s="24"/>
      <c r="AF2594" s="24"/>
    </row>
    <row r="2595" spans="31:32" x14ac:dyDescent="0.25">
      <c r="AE2595" s="24"/>
      <c r="AF2595" s="24"/>
    </row>
    <row r="2596" spans="31:32" x14ac:dyDescent="0.25">
      <c r="AE2596" s="24"/>
      <c r="AF2596" s="24"/>
    </row>
    <row r="2597" spans="31:32" x14ac:dyDescent="0.25">
      <c r="AE2597" s="24"/>
      <c r="AF2597" s="24"/>
    </row>
    <row r="2598" spans="31:32" x14ac:dyDescent="0.25">
      <c r="AE2598" s="24"/>
      <c r="AF2598" s="24"/>
    </row>
    <row r="2599" spans="31:32" x14ac:dyDescent="0.25">
      <c r="AE2599" s="24"/>
      <c r="AF2599" s="24"/>
    </row>
    <row r="2600" spans="31:32" x14ac:dyDescent="0.25">
      <c r="AE2600" s="24"/>
      <c r="AF2600" s="24"/>
    </row>
    <row r="2601" spans="31:32" x14ac:dyDescent="0.25">
      <c r="AE2601" s="24"/>
      <c r="AF2601" s="24"/>
    </row>
    <row r="2602" spans="31:32" x14ac:dyDescent="0.25">
      <c r="AE2602" s="24"/>
      <c r="AF2602" s="24"/>
    </row>
    <row r="2603" spans="31:32" x14ac:dyDescent="0.25">
      <c r="AE2603" s="24"/>
      <c r="AF2603" s="24"/>
    </row>
    <row r="2604" spans="31:32" x14ac:dyDescent="0.25">
      <c r="AE2604" s="24"/>
      <c r="AF2604" s="24"/>
    </row>
    <row r="2605" spans="31:32" x14ac:dyDescent="0.25">
      <c r="AE2605" s="24"/>
      <c r="AF2605" s="24"/>
    </row>
    <row r="2606" spans="31:32" x14ac:dyDescent="0.25">
      <c r="AE2606" s="24"/>
      <c r="AF2606" s="24"/>
    </row>
    <row r="2607" spans="31:32" x14ac:dyDescent="0.25">
      <c r="AE2607" s="24"/>
      <c r="AF2607" s="24"/>
    </row>
    <row r="2608" spans="31:32" x14ac:dyDescent="0.25">
      <c r="AE2608" s="24"/>
      <c r="AF2608" s="24"/>
    </row>
    <row r="2609" spans="31:32" x14ac:dyDescent="0.25">
      <c r="AE2609" s="24"/>
      <c r="AF2609" s="24"/>
    </row>
    <row r="2610" spans="31:32" x14ac:dyDescent="0.25">
      <c r="AE2610" s="24"/>
      <c r="AF2610" s="24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34F92-C379-4BDA-B662-77BEB0AFAD47}">
  <sheetPr>
    <tabColor rgb="FF0070C0"/>
  </sheetPr>
  <dimension ref="A3:B88"/>
  <sheetViews>
    <sheetView workbookViewId="0">
      <selection activeCell="A3" sqref="A3:B88"/>
    </sheetView>
  </sheetViews>
  <sheetFormatPr baseColWidth="10" defaultRowHeight="15" x14ac:dyDescent="0.25"/>
  <cols>
    <col min="1" max="1" width="14.42578125" bestFit="1" customWidth="1"/>
    <col min="2" max="2" width="19" bestFit="1" customWidth="1"/>
    <col min="3" max="3" width="15" bestFit="1" customWidth="1"/>
  </cols>
  <sheetData>
    <row r="3" spans="1:2" x14ac:dyDescent="0.25">
      <c r="A3" s="49" t="s">
        <v>27829</v>
      </c>
      <c r="B3" s="49" t="s">
        <v>9557</v>
      </c>
    </row>
    <row r="4" spans="1:2" x14ac:dyDescent="0.25">
      <c r="A4">
        <v>0</v>
      </c>
      <c r="B4" t="s">
        <v>27870</v>
      </c>
    </row>
    <row r="5" spans="1:2" x14ac:dyDescent="0.25">
      <c r="A5">
        <v>100101001</v>
      </c>
      <c r="B5" t="s">
        <v>18392</v>
      </c>
    </row>
    <row r="6" spans="1:2" x14ac:dyDescent="0.25">
      <c r="A6">
        <v>100101003</v>
      </c>
      <c r="B6" t="s">
        <v>27883</v>
      </c>
    </row>
    <row r="7" spans="1:2" x14ac:dyDescent="0.25">
      <c r="A7">
        <v>100101004</v>
      </c>
      <c r="B7" t="s">
        <v>16281</v>
      </c>
    </row>
    <row r="8" spans="1:2" x14ac:dyDescent="0.25">
      <c r="A8">
        <v>100101006</v>
      </c>
      <c r="B8" t="s">
        <v>11262</v>
      </c>
    </row>
    <row r="9" spans="1:2" x14ac:dyDescent="0.25">
      <c r="A9">
        <v>100101007</v>
      </c>
      <c r="B9" t="s">
        <v>11267</v>
      </c>
    </row>
    <row r="10" spans="1:2" x14ac:dyDescent="0.25">
      <c r="A10">
        <v>100101008</v>
      </c>
      <c r="B10" t="s">
        <v>27861</v>
      </c>
    </row>
    <row r="11" spans="1:2" x14ac:dyDescent="0.25">
      <c r="B11" t="s">
        <v>27843</v>
      </c>
    </row>
    <row r="12" spans="1:2" x14ac:dyDescent="0.25">
      <c r="A12">
        <v>100101009</v>
      </c>
      <c r="B12" t="s">
        <v>27858</v>
      </c>
    </row>
    <row r="13" spans="1:2" x14ac:dyDescent="0.25">
      <c r="A13">
        <v>100101014</v>
      </c>
      <c r="B13" t="s">
        <v>11301</v>
      </c>
    </row>
    <row r="14" spans="1:2" x14ac:dyDescent="0.25">
      <c r="A14">
        <v>100102002</v>
      </c>
      <c r="B14" t="s">
        <v>17683</v>
      </c>
    </row>
    <row r="15" spans="1:2" x14ac:dyDescent="0.25">
      <c r="A15">
        <v>100102003</v>
      </c>
      <c r="B15" t="s">
        <v>819</v>
      </c>
    </row>
    <row r="16" spans="1:2" x14ac:dyDescent="0.25">
      <c r="A16">
        <v>100102005</v>
      </c>
      <c r="B16" t="s">
        <v>11307</v>
      </c>
    </row>
    <row r="17" spans="1:2" x14ac:dyDescent="0.25">
      <c r="A17">
        <v>100103001</v>
      </c>
      <c r="B17" t="s">
        <v>18402</v>
      </c>
    </row>
    <row r="18" spans="1:2" x14ac:dyDescent="0.25">
      <c r="A18">
        <v>100103002</v>
      </c>
      <c r="B18" t="s">
        <v>27860</v>
      </c>
    </row>
    <row r="19" spans="1:2" x14ac:dyDescent="0.25">
      <c r="B19" t="s">
        <v>27847</v>
      </c>
    </row>
    <row r="20" spans="1:2" x14ac:dyDescent="0.25">
      <c r="A20">
        <v>100103003</v>
      </c>
      <c r="B20" t="s">
        <v>16985</v>
      </c>
    </row>
    <row r="21" spans="1:2" x14ac:dyDescent="0.25">
      <c r="A21">
        <v>100103004</v>
      </c>
      <c r="B21" t="s">
        <v>27844</v>
      </c>
    </row>
    <row r="22" spans="1:2" x14ac:dyDescent="0.25">
      <c r="B22" t="s">
        <v>27848</v>
      </c>
    </row>
    <row r="23" spans="1:2" x14ac:dyDescent="0.25">
      <c r="A23">
        <v>100103005</v>
      </c>
      <c r="B23" t="s">
        <v>27845</v>
      </c>
    </row>
    <row r="24" spans="1:2" x14ac:dyDescent="0.25">
      <c r="A24">
        <v>100103009</v>
      </c>
      <c r="B24" t="s">
        <v>11357</v>
      </c>
    </row>
    <row r="25" spans="1:2" x14ac:dyDescent="0.25">
      <c r="A25">
        <v>100104001</v>
      </c>
      <c r="B25" t="s">
        <v>252</v>
      </c>
    </row>
    <row r="26" spans="1:2" x14ac:dyDescent="0.25">
      <c r="A26">
        <v>100104002</v>
      </c>
      <c r="B26" t="s">
        <v>27846</v>
      </c>
    </row>
    <row r="27" spans="1:2" x14ac:dyDescent="0.25">
      <c r="A27">
        <v>100104003</v>
      </c>
      <c r="B27" t="s">
        <v>16990</v>
      </c>
    </row>
    <row r="28" spans="1:2" x14ac:dyDescent="0.25">
      <c r="A28">
        <v>100104005</v>
      </c>
      <c r="B28" t="s">
        <v>11363</v>
      </c>
    </row>
    <row r="29" spans="1:2" x14ac:dyDescent="0.25">
      <c r="A29">
        <v>100104006</v>
      </c>
      <c r="B29" t="s">
        <v>11368</v>
      </c>
    </row>
    <row r="30" spans="1:2" x14ac:dyDescent="0.25">
      <c r="A30">
        <v>100105001</v>
      </c>
      <c r="B30" t="s">
        <v>18411</v>
      </c>
    </row>
    <row r="31" spans="1:2" x14ac:dyDescent="0.25">
      <c r="A31">
        <v>100105002</v>
      </c>
      <c r="B31" t="s">
        <v>17698</v>
      </c>
    </row>
    <row r="32" spans="1:2" x14ac:dyDescent="0.25">
      <c r="A32">
        <v>100105003</v>
      </c>
      <c r="B32" t="s">
        <v>16995</v>
      </c>
    </row>
    <row r="33" spans="1:2" x14ac:dyDescent="0.25">
      <c r="A33">
        <v>100105004</v>
      </c>
      <c r="B33" t="s">
        <v>16301</v>
      </c>
    </row>
    <row r="34" spans="1:2" x14ac:dyDescent="0.25">
      <c r="A34">
        <v>100106001</v>
      </c>
      <c r="B34" t="s">
        <v>18416</v>
      </c>
    </row>
    <row r="35" spans="1:2" x14ac:dyDescent="0.25">
      <c r="A35">
        <v>100106002</v>
      </c>
      <c r="B35" t="s">
        <v>17703</v>
      </c>
    </row>
    <row r="36" spans="1:2" x14ac:dyDescent="0.25">
      <c r="A36">
        <v>100107002</v>
      </c>
      <c r="B36" t="s">
        <v>17708</v>
      </c>
    </row>
    <row r="37" spans="1:2" x14ac:dyDescent="0.25">
      <c r="A37">
        <v>100107005</v>
      </c>
      <c r="B37" t="s">
        <v>11388</v>
      </c>
    </row>
    <row r="38" spans="1:2" x14ac:dyDescent="0.25">
      <c r="A38">
        <v>100107006</v>
      </c>
      <c r="B38" t="s">
        <v>11393</v>
      </c>
    </row>
    <row r="39" spans="1:2" x14ac:dyDescent="0.25">
      <c r="A39">
        <v>100107007</v>
      </c>
      <c r="B39" t="s">
        <v>11398</v>
      </c>
    </row>
    <row r="40" spans="1:2" x14ac:dyDescent="0.25">
      <c r="A40">
        <v>100107008</v>
      </c>
      <c r="B40" t="s">
        <v>11403</v>
      </c>
    </row>
    <row r="41" spans="1:2" x14ac:dyDescent="0.25">
      <c r="A41">
        <v>100107011</v>
      </c>
      <c r="B41" t="s">
        <v>11418</v>
      </c>
    </row>
    <row r="42" spans="1:2" x14ac:dyDescent="0.25">
      <c r="A42">
        <v>100108001</v>
      </c>
      <c r="B42" t="s">
        <v>7140</v>
      </c>
    </row>
    <row r="43" spans="1:2" x14ac:dyDescent="0.25">
      <c r="A43">
        <v>100108002</v>
      </c>
      <c r="B43" t="s">
        <v>17713</v>
      </c>
    </row>
    <row r="44" spans="1:2" x14ac:dyDescent="0.25">
      <c r="A44">
        <v>100108003</v>
      </c>
      <c r="B44" t="s">
        <v>17010</v>
      </c>
    </row>
    <row r="45" spans="1:2" x14ac:dyDescent="0.25">
      <c r="A45">
        <v>100108004</v>
      </c>
      <c r="B45" t="s">
        <v>16311</v>
      </c>
    </row>
    <row r="46" spans="1:2" x14ac:dyDescent="0.25">
      <c r="A46">
        <v>100108005</v>
      </c>
      <c r="B46" t="s">
        <v>5400</v>
      </c>
    </row>
    <row r="47" spans="1:2" x14ac:dyDescent="0.25">
      <c r="A47">
        <v>100108006</v>
      </c>
      <c r="B47" t="s">
        <v>11443</v>
      </c>
    </row>
    <row r="48" spans="1:2" x14ac:dyDescent="0.25">
      <c r="A48">
        <v>100108007</v>
      </c>
      <c r="B48" t="s">
        <v>11448</v>
      </c>
    </row>
    <row r="49" spans="1:2" x14ac:dyDescent="0.25">
      <c r="A49">
        <v>100109001</v>
      </c>
      <c r="B49" t="s">
        <v>27849</v>
      </c>
    </row>
    <row r="50" spans="1:2" x14ac:dyDescent="0.25">
      <c r="A50">
        <v>100110001</v>
      </c>
      <c r="B50" t="s">
        <v>27851</v>
      </c>
    </row>
    <row r="51" spans="1:2" x14ac:dyDescent="0.25">
      <c r="A51">
        <v>100112002</v>
      </c>
      <c r="B51" t="s">
        <v>27863</v>
      </c>
    </row>
    <row r="52" spans="1:2" x14ac:dyDescent="0.25">
      <c r="A52">
        <v>100112003</v>
      </c>
      <c r="B52" t="s">
        <v>17025</v>
      </c>
    </row>
    <row r="53" spans="1:2" x14ac:dyDescent="0.25">
      <c r="A53">
        <v>100112004</v>
      </c>
      <c r="B53" t="s">
        <v>16326</v>
      </c>
    </row>
    <row r="54" spans="1:2" x14ac:dyDescent="0.25">
      <c r="A54">
        <v>100112006</v>
      </c>
      <c r="B54" t="s">
        <v>11536</v>
      </c>
    </row>
    <row r="55" spans="1:2" x14ac:dyDescent="0.25">
      <c r="A55">
        <v>100112012</v>
      </c>
      <c r="B55" t="s">
        <v>11566</v>
      </c>
    </row>
    <row r="56" spans="1:2" x14ac:dyDescent="0.25">
      <c r="A56">
        <v>100112013</v>
      </c>
      <c r="B56" t="s">
        <v>11571</v>
      </c>
    </row>
    <row r="57" spans="1:2" x14ac:dyDescent="0.25">
      <c r="A57">
        <v>100112015</v>
      </c>
      <c r="B57" t="s">
        <v>27878</v>
      </c>
    </row>
    <row r="58" spans="1:2" x14ac:dyDescent="0.25">
      <c r="A58">
        <v>100112016</v>
      </c>
      <c r="B58" t="s">
        <v>11586</v>
      </c>
    </row>
    <row r="59" spans="1:2" x14ac:dyDescent="0.25">
      <c r="A59">
        <v>100112017</v>
      </c>
      <c r="B59" t="s">
        <v>11591</v>
      </c>
    </row>
    <row r="60" spans="1:2" x14ac:dyDescent="0.25">
      <c r="A60">
        <v>100112018</v>
      </c>
      <c r="B60" t="s">
        <v>11596</v>
      </c>
    </row>
    <row r="61" spans="1:2" x14ac:dyDescent="0.25">
      <c r="A61">
        <v>100112019</v>
      </c>
      <c r="B61" t="s">
        <v>11601</v>
      </c>
    </row>
    <row r="62" spans="1:2" x14ac:dyDescent="0.25">
      <c r="A62">
        <v>100112020</v>
      </c>
      <c r="B62" t="s">
        <v>11606</v>
      </c>
    </row>
    <row r="63" spans="1:2" x14ac:dyDescent="0.25">
      <c r="A63">
        <v>100112021</v>
      </c>
      <c r="B63" t="s">
        <v>11611</v>
      </c>
    </row>
    <row r="64" spans="1:2" x14ac:dyDescent="0.25">
      <c r="A64">
        <v>100112022</v>
      </c>
      <c r="B64" t="s">
        <v>27821</v>
      </c>
    </row>
    <row r="65" spans="1:2" x14ac:dyDescent="0.25">
      <c r="A65">
        <v>100112023</v>
      </c>
      <c r="B65" t="s">
        <v>27879</v>
      </c>
    </row>
    <row r="66" spans="1:2" x14ac:dyDescent="0.25">
      <c r="A66">
        <v>100112024</v>
      </c>
      <c r="B66" t="s">
        <v>11626</v>
      </c>
    </row>
    <row r="67" spans="1:2" x14ac:dyDescent="0.25">
      <c r="A67">
        <v>100112025</v>
      </c>
      <c r="B67" t="s">
        <v>11631</v>
      </c>
    </row>
    <row r="68" spans="1:2" x14ac:dyDescent="0.25">
      <c r="A68">
        <v>100112027</v>
      </c>
      <c r="B68" t="s">
        <v>11641</v>
      </c>
    </row>
    <row r="69" spans="1:2" x14ac:dyDescent="0.25">
      <c r="B69" t="s">
        <v>27886</v>
      </c>
    </row>
    <row r="70" spans="1:2" x14ac:dyDescent="0.25">
      <c r="B70" t="s">
        <v>27887</v>
      </c>
    </row>
    <row r="71" spans="1:2" x14ac:dyDescent="0.25">
      <c r="A71">
        <v>100112031</v>
      </c>
      <c r="B71" t="s">
        <v>27890</v>
      </c>
    </row>
    <row r="72" spans="1:2" x14ac:dyDescent="0.25">
      <c r="A72">
        <v>100112032</v>
      </c>
      <c r="B72" t="s">
        <v>27869</v>
      </c>
    </row>
    <row r="73" spans="1:2" x14ac:dyDescent="0.25">
      <c r="A73">
        <v>100112034</v>
      </c>
      <c r="B73" t="s">
        <v>11676</v>
      </c>
    </row>
    <row r="74" spans="1:2" x14ac:dyDescent="0.25">
      <c r="A74">
        <v>100112044</v>
      </c>
      <c r="B74" t="s">
        <v>11726</v>
      </c>
    </row>
    <row r="75" spans="1:2" x14ac:dyDescent="0.25">
      <c r="A75">
        <v>100112047</v>
      </c>
      <c r="B75" t="s">
        <v>11740</v>
      </c>
    </row>
    <row r="76" spans="1:2" x14ac:dyDescent="0.25">
      <c r="A76">
        <v>100112048</v>
      </c>
      <c r="B76" t="s">
        <v>11745</v>
      </c>
    </row>
    <row r="77" spans="1:2" x14ac:dyDescent="0.25">
      <c r="A77">
        <v>100112049</v>
      </c>
      <c r="B77" t="s">
        <v>27857</v>
      </c>
    </row>
    <row r="78" spans="1:2" x14ac:dyDescent="0.25">
      <c r="A78">
        <v>100112050</v>
      </c>
      <c r="B78" t="s">
        <v>11755</v>
      </c>
    </row>
    <row r="79" spans="1:2" x14ac:dyDescent="0.25">
      <c r="A79">
        <v>100112051</v>
      </c>
      <c r="B79" t="s">
        <v>11760</v>
      </c>
    </row>
    <row r="80" spans="1:2" x14ac:dyDescent="0.25">
      <c r="A80">
        <v>100112053</v>
      </c>
      <c r="B80" t="s">
        <v>11769</v>
      </c>
    </row>
    <row r="81" spans="1:2" x14ac:dyDescent="0.25">
      <c r="A81">
        <v>100113007</v>
      </c>
      <c r="B81" t="s">
        <v>11785</v>
      </c>
    </row>
    <row r="82" spans="1:2" x14ac:dyDescent="0.25">
      <c r="A82">
        <v>100113008</v>
      </c>
      <c r="B82" t="s">
        <v>11790</v>
      </c>
    </row>
    <row r="83" spans="1:2" x14ac:dyDescent="0.25">
      <c r="A83">
        <v>100113009</v>
      </c>
      <c r="B83" t="s">
        <v>11795</v>
      </c>
    </row>
    <row r="84" spans="1:2" x14ac:dyDescent="0.25">
      <c r="A84">
        <v>100113010</v>
      </c>
      <c r="B84" t="s">
        <v>11800</v>
      </c>
    </row>
    <row r="85" spans="1:2" x14ac:dyDescent="0.25">
      <c r="A85">
        <v>100113011</v>
      </c>
      <c r="B85" t="s">
        <v>11805</v>
      </c>
    </row>
    <row r="86" spans="1:2" x14ac:dyDescent="0.25">
      <c r="A86">
        <v>100114002</v>
      </c>
      <c r="B86" t="s">
        <v>17738</v>
      </c>
    </row>
    <row r="87" spans="1:2" x14ac:dyDescent="0.25">
      <c r="A87">
        <v>100114011</v>
      </c>
      <c r="B87" t="s">
        <v>11856</v>
      </c>
    </row>
    <row r="88" spans="1:2" x14ac:dyDescent="0.25">
      <c r="A88">
        <v>100114013</v>
      </c>
      <c r="B88" t="s">
        <v>11851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O492"/>
  <sheetViews>
    <sheetView topLeftCell="F1" workbookViewId="0">
      <selection activeCell="I17" sqref="I17:I418"/>
    </sheetView>
  </sheetViews>
  <sheetFormatPr baseColWidth="10" defaultRowHeight="15" x14ac:dyDescent="0.25"/>
  <cols>
    <col min="1" max="1" width="12.5703125" bestFit="1" customWidth="1"/>
    <col min="2" max="2" width="22.5703125" customWidth="1"/>
    <col min="3" max="3" width="18.42578125" customWidth="1"/>
    <col min="4" max="4" width="19.140625" customWidth="1"/>
    <col min="5" max="5" width="26.140625" customWidth="1"/>
    <col min="6" max="6" width="15" bestFit="1" customWidth="1"/>
    <col min="7" max="7" width="12" customWidth="1"/>
    <col min="8" max="8" width="16.42578125" customWidth="1"/>
    <col min="9" max="9" width="19.140625" customWidth="1"/>
    <col min="10" max="10" width="43.42578125" bestFit="1" customWidth="1"/>
    <col min="12" max="12" width="14.28515625" customWidth="1"/>
    <col min="13" max="13" width="11.5703125" customWidth="1"/>
    <col min="14" max="15" width="12" customWidth="1"/>
  </cols>
  <sheetData>
    <row r="1" spans="1:15" x14ac:dyDescent="0.25">
      <c r="A1" t="s">
        <v>27822</v>
      </c>
      <c r="B1" t="s">
        <v>27823</v>
      </c>
      <c r="C1" t="s">
        <v>756</v>
      </c>
      <c r="D1" t="s">
        <v>27824</v>
      </c>
      <c r="E1" t="s">
        <v>805</v>
      </c>
      <c r="F1" t="s">
        <v>27825</v>
      </c>
      <c r="G1" t="s">
        <v>1063</v>
      </c>
      <c r="H1" t="s">
        <v>27826</v>
      </c>
      <c r="I1" t="s">
        <v>27827</v>
      </c>
      <c r="J1" t="s">
        <v>27828</v>
      </c>
      <c r="K1" t="s">
        <v>9554</v>
      </c>
      <c r="L1" t="s">
        <v>27829</v>
      </c>
      <c r="M1" t="s">
        <v>9557</v>
      </c>
      <c r="N1" t="s">
        <v>27830</v>
      </c>
      <c r="O1" t="s">
        <v>27831</v>
      </c>
    </row>
    <row r="2" spans="1:15" hidden="1" x14ac:dyDescent="0.25">
      <c r="A2">
        <v>1</v>
      </c>
      <c r="B2">
        <v>1</v>
      </c>
      <c r="C2" t="s">
        <v>797</v>
      </c>
      <c r="D2">
        <v>14</v>
      </c>
      <c r="E2" t="s">
        <v>27832</v>
      </c>
      <c r="F2">
        <v>1405</v>
      </c>
      <c r="G2" t="s">
        <v>1081</v>
      </c>
      <c r="H2" t="s">
        <v>27833</v>
      </c>
      <c r="I2">
        <v>5</v>
      </c>
      <c r="J2">
        <v>100102</v>
      </c>
      <c r="K2" t="s">
        <v>11306</v>
      </c>
      <c r="L2">
        <v>100102002</v>
      </c>
      <c r="M2" t="s">
        <v>17683</v>
      </c>
      <c r="N2">
        <v>1</v>
      </c>
      <c r="O2">
        <v>0</v>
      </c>
    </row>
    <row r="3" spans="1:15" hidden="1" x14ac:dyDescent="0.25">
      <c r="A3">
        <v>1</v>
      </c>
      <c r="B3">
        <v>1</v>
      </c>
      <c r="C3" t="s">
        <v>797</v>
      </c>
      <c r="D3">
        <v>14</v>
      </c>
      <c r="E3" t="s">
        <v>27832</v>
      </c>
      <c r="F3">
        <v>1405</v>
      </c>
      <c r="G3" t="s">
        <v>1081</v>
      </c>
      <c r="H3" t="s">
        <v>27833</v>
      </c>
      <c r="I3">
        <v>5</v>
      </c>
      <c r="J3">
        <v>100108</v>
      </c>
      <c r="K3" t="s">
        <v>11438</v>
      </c>
      <c r="L3">
        <v>100108001</v>
      </c>
      <c r="M3" t="s">
        <v>7140</v>
      </c>
      <c r="N3">
        <v>1</v>
      </c>
      <c r="O3">
        <v>0</v>
      </c>
    </row>
    <row r="4" spans="1:15" hidden="1" x14ac:dyDescent="0.25">
      <c r="A4">
        <v>1</v>
      </c>
      <c r="B4">
        <v>1</v>
      </c>
      <c r="C4" t="s">
        <v>797</v>
      </c>
      <c r="D4">
        <v>14</v>
      </c>
      <c r="E4" t="s">
        <v>27832</v>
      </c>
      <c r="F4">
        <v>1405</v>
      </c>
      <c r="G4" t="s">
        <v>1081</v>
      </c>
      <c r="H4" t="s">
        <v>27833</v>
      </c>
      <c r="I4">
        <v>5</v>
      </c>
      <c r="J4">
        <v>100108</v>
      </c>
      <c r="K4" t="s">
        <v>11438</v>
      </c>
      <c r="L4">
        <v>100108002</v>
      </c>
      <c r="M4" t="s">
        <v>17713</v>
      </c>
      <c r="N4">
        <v>1</v>
      </c>
      <c r="O4">
        <v>0</v>
      </c>
    </row>
    <row r="5" spans="1:15" hidden="1" x14ac:dyDescent="0.25">
      <c r="A5">
        <v>1</v>
      </c>
      <c r="B5">
        <v>1</v>
      </c>
      <c r="C5" t="s">
        <v>797</v>
      </c>
      <c r="D5">
        <v>14</v>
      </c>
      <c r="E5" t="s">
        <v>27832</v>
      </c>
      <c r="F5">
        <v>1405</v>
      </c>
      <c r="G5" t="s">
        <v>1081</v>
      </c>
      <c r="H5" t="s">
        <v>27834</v>
      </c>
      <c r="I5">
        <v>8</v>
      </c>
      <c r="J5">
        <v>100102</v>
      </c>
      <c r="K5" t="s">
        <v>11306</v>
      </c>
      <c r="L5">
        <v>100102002</v>
      </c>
      <c r="M5" t="s">
        <v>17683</v>
      </c>
      <c r="N5">
        <v>1</v>
      </c>
      <c r="O5">
        <v>0</v>
      </c>
    </row>
    <row r="6" spans="1:15" hidden="1" x14ac:dyDescent="0.25">
      <c r="A6">
        <v>1</v>
      </c>
      <c r="B6">
        <v>1</v>
      </c>
      <c r="C6" t="s">
        <v>797</v>
      </c>
      <c r="D6">
        <v>14</v>
      </c>
      <c r="E6" t="s">
        <v>27832</v>
      </c>
      <c r="F6">
        <v>1405</v>
      </c>
      <c r="G6" t="s">
        <v>1081</v>
      </c>
      <c r="H6" t="s">
        <v>27834</v>
      </c>
      <c r="I6">
        <v>8</v>
      </c>
      <c r="J6">
        <v>100102</v>
      </c>
      <c r="K6" t="s">
        <v>11306</v>
      </c>
      <c r="L6">
        <v>100102005</v>
      </c>
      <c r="M6" t="s">
        <v>11307</v>
      </c>
      <c r="N6">
        <v>1</v>
      </c>
      <c r="O6">
        <v>0</v>
      </c>
    </row>
    <row r="7" spans="1:15" hidden="1" x14ac:dyDescent="0.25">
      <c r="A7">
        <v>1</v>
      </c>
      <c r="B7">
        <v>1</v>
      </c>
      <c r="C7" t="s">
        <v>797</v>
      </c>
      <c r="D7">
        <v>14</v>
      </c>
      <c r="E7" t="s">
        <v>27832</v>
      </c>
      <c r="F7">
        <v>1405</v>
      </c>
      <c r="G7" t="s">
        <v>1081</v>
      </c>
      <c r="H7" t="s">
        <v>27834</v>
      </c>
      <c r="I7">
        <v>8</v>
      </c>
      <c r="J7">
        <v>100108</v>
      </c>
      <c r="K7" t="s">
        <v>11438</v>
      </c>
      <c r="L7">
        <v>100108001</v>
      </c>
      <c r="M7" t="s">
        <v>7140</v>
      </c>
      <c r="N7">
        <v>1</v>
      </c>
      <c r="O7">
        <v>0</v>
      </c>
    </row>
    <row r="8" spans="1:15" hidden="1" x14ac:dyDescent="0.25">
      <c r="A8">
        <v>1</v>
      </c>
      <c r="B8">
        <v>1</v>
      </c>
      <c r="C8" t="s">
        <v>797</v>
      </c>
      <c r="D8">
        <v>14</v>
      </c>
      <c r="E8" t="s">
        <v>27832</v>
      </c>
      <c r="F8">
        <v>1405</v>
      </c>
      <c r="G8" t="s">
        <v>1081</v>
      </c>
      <c r="H8" t="s">
        <v>27834</v>
      </c>
      <c r="I8">
        <v>8</v>
      </c>
      <c r="J8">
        <v>100108</v>
      </c>
      <c r="K8" t="s">
        <v>11438</v>
      </c>
      <c r="L8">
        <v>100108002</v>
      </c>
      <c r="M8" t="s">
        <v>17713</v>
      </c>
      <c r="N8">
        <v>1</v>
      </c>
      <c r="O8">
        <v>0</v>
      </c>
    </row>
    <row r="9" spans="1:15" hidden="1" x14ac:dyDescent="0.25">
      <c r="A9">
        <v>1</v>
      </c>
      <c r="B9">
        <v>1</v>
      </c>
      <c r="C9" t="s">
        <v>797</v>
      </c>
      <c r="D9">
        <v>14</v>
      </c>
      <c r="E9" t="s">
        <v>27832</v>
      </c>
      <c r="F9">
        <v>1405</v>
      </c>
      <c r="G9" t="s">
        <v>1081</v>
      </c>
      <c r="H9" t="s">
        <v>27834</v>
      </c>
      <c r="I9">
        <v>8</v>
      </c>
      <c r="J9">
        <v>100108</v>
      </c>
      <c r="K9" t="s">
        <v>11438</v>
      </c>
      <c r="L9">
        <v>100108003</v>
      </c>
      <c r="M9" t="s">
        <v>17010</v>
      </c>
      <c r="N9">
        <v>1</v>
      </c>
      <c r="O9">
        <v>0</v>
      </c>
    </row>
    <row r="10" spans="1:15" hidden="1" x14ac:dyDescent="0.25">
      <c r="A10">
        <v>1</v>
      </c>
      <c r="B10">
        <v>3</v>
      </c>
      <c r="C10" t="s">
        <v>767</v>
      </c>
      <c r="D10">
        <v>31</v>
      </c>
      <c r="E10" t="s">
        <v>27835</v>
      </c>
      <c r="F10">
        <v>3101</v>
      </c>
      <c r="G10" t="s">
        <v>1110</v>
      </c>
      <c r="H10" t="s">
        <v>27836</v>
      </c>
      <c r="I10">
        <v>1</v>
      </c>
      <c r="J10">
        <v>100106</v>
      </c>
      <c r="K10" t="s">
        <v>17000</v>
      </c>
      <c r="L10">
        <v>100106001</v>
      </c>
      <c r="M10" t="s">
        <v>18416</v>
      </c>
      <c r="N10">
        <v>0</v>
      </c>
      <c r="O10">
        <v>2</v>
      </c>
    </row>
    <row r="11" spans="1:15" hidden="1" x14ac:dyDescent="0.25">
      <c r="A11">
        <v>1</v>
      </c>
      <c r="B11">
        <v>3</v>
      </c>
      <c r="C11" t="s">
        <v>767</v>
      </c>
      <c r="D11">
        <v>31</v>
      </c>
      <c r="E11" t="s">
        <v>27835</v>
      </c>
      <c r="F11">
        <v>3102</v>
      </c>
      <c r="G11" t="s">
        <v>1113</v>
      </c>
      <c r="H11" t="s">
        <v>27836</v>
      </c>
      <c r="I11">
        <v>1</v>
      </c>
      <c r="J11">
        <v>100106</v>
      </c>
      <c r="K11" t="s">
        <v>17000</v>
      </c>
      <c r="L11">
        <v>100106001</v>
      </c>
      <c r="M11" t="s">
        <v>18416</v>
      </c>
      <c r="N11">
        <v>0</v>
      </c>
      <c r="O11">
        <v>1</v>
      </c>
    </row>
    <row r="12" spans="1:15" hidden="1" x14ac:dyDescent="0.25">
      <c r="A12">
        <v>1</v>
      </c>
      <c r="B12">
        <v>3</v>
      </c>
      <c r="C12" t="s">
        <v>767</v>
      </c>
      <c r="D12">
        <v>33</v>
      </c>
      <c r="E12" t="s">
        <v>1134</v>
      </c>
      <c r="F12">
        <v>3301</v>
      </c>
      <c r="G12" t="s">
        <v>1125</v>
      </c>
      <c r="H12" t="s">
        <v>27836</v>
      </c>
      <c r="I12">
        <v>1</v>
      </c>
      <c r="J12">
        <v>100106</v>
      </c>
      <c r="K12" t="s">
        <v>17000</v>
      </c>
      <c r="L12">
        <v>100106001</v>
      </c>
      <c r="M12" t="s">
        <v>18416</v>
      </c>
      <c r="N12">
        <v>0</v>
      </c>
      <c r="O12">
        <v>1</v>
      </c>
    </row>
    <row r="13" spans="1:15" hidden="1" x14ac:dyDescent="0.25">
      <c r="A13">
        <v>1</v>
      </c>
      <c r="B13">
        <v>3</v>
      </c>
      <c r="C13" t="s">
        <v>767</v>
      </c>
      <c r="D13">
        <v>33</v>
      </c>
      <c r="E13" t="s">
        <v>1134</v>
      </c>
      <c r="F13">
        <v>3303</v>
      </c>
      <c r="G13" t="s">
        <v>1131</v>
      </c>
      <c r="H13" t="s">
        <v>27836</v>
      </c>
      <c r="I13">
        <v>1</v>
      </c>
      <c r="J13">
        <v>100106</v>
      </c>
      <c r="K13" t="s">
        <v>17000</v>
      </c>
      <c r="L13">
        <v>100106001</v>
      </c>
      <c r="M13" t="s">
        <v>18416</v>
      </c>
      <c r="N13">
        <v>0</v>
      </c>
      <c r="O13">
        <v>3</v>
      </c>
    </row>
    <row r="14" spans="1:15" hidden="1" x14ac:dyDescent="0.25">
      <c r="A14">
        <v>1</v>
      </c>
      <c r="B14">
        <v>3</v>
      </c>
      <c r="C14" t="s">
        <v>767</v>
      </c>
      <c r="D14">
        <v>33</v>
      </c>
      <c r="E14" t="s">
        <v>1134</v>
      </c>
      <c r="F14">
        <v>3304</v>
      </c>
      <c r="G14" t="s">
        <v>1134</v>
      </c>
      <c r="H14" t="s">
        <v>27836</v>
      </c>
      <c r="I14">
        <v>1</v>
      </c>
      <c r="J14">
        <v>100106</v>
      </c>
      <c r="K14" t="s">
        <v>17000</v>
      </c>
      <c r="L14">
        <v>100106001</v>
      </c>
      <c r="M14" t="s">
        <v>18416</v>
      </c>
      <c r="N14">
        <v>0</v>
      </c>
      <c r="O14">
        <v>2</v>
      </c>
    </row>
    <row r="15" spans="1:15" hidden="1" x14ac:dyDescent="0.25">
      <c r="A15">
        <v>1</v>
      </c>
      <c r="B15">
        <v>4</v>
      </c>
      <c r="C15" t="s">
        <v>773</v>
      </c>
      <c r="D15">
        <v>41</v>
      </c>
      <c r="E15" t="s">
        <v>27837</v>
      </c>
      <c r="F15">
        <v>4102</v>
      </c>
      <c r="G15" t="s">
        <v>773</v>
      </c>
      <c r="H15" t="s">
        <v>27836</v>
      </c>
      <c r="I15">
        <v>1</v>
      </c>
      <c r="J15">
        <v>100106</v>
      </c>
      <c r="K15" t="s">
        <v>17000</v>
      </c>
      <c r="L15">
        <v>100106001</v>
      </c>
      <c r="M15" t="s">
        <v>18416</v>
      </c>
      <c r="N15">
        <v>0</v>
      </c>
      <c r="O15">
        <v>1</v>
      </c>
    </row>
    <row r="16" spans="1:15" hidden="1" x14ac:dyDescent="0.25">
      <c r="A16">
        <v>1</v>
      </c>
      <c r="B16">
        <v>4</v>
      </c>
      <c r="C16" t="s">
        <v>773</v>
      </c>
      <c r="D16">
        <v>41</v>
      </c>
      <c r="E16" t="s">
        <v>27837</v>
      </c>
      <c r="F16">
        <v>4102</v>
      </c>
      <c r="G16" t="s">
        <v>773</v>
      </c>
      <c r="H16" t="s">
        <v>27833</v>
      </c>
      <c r="I16">
        <v>5</v>
      </c>
      <c r="J16">
        <v>100102</v>
      </c>
      <c r="K16" t="s">
        <v>11306</v>
      </c>
      <c r="L16">
        <v>100102003</v>
      </c>
      <c r="M16" t="s">
        <v>819</v>
      </c>
      <c r="N16">
        <v>0</v>
      </c>
      <c r="O16">
        <v>1</v>
      </c>
    </row>
    <row r="17" spans="1:15" x14ac:dyDescent="0.25">
      <c r="A17">
        <v>1</v>
      </c>
      <c r="B17">
        <v>4</v>
      </c>
      <c r="C17" t="s">
        <v>773</v>
      </c>
      <c r="D17">
        <v>41</v>
      </c>
      <c r="E17" t="s">
        <v>27837</v>
      </c>
      <c r="F17">
        <v>4102</v>
      </c>
      <c r="G17" t="s">
        <v>773</v>
      </c>
      <c r="H17" t="s">
        <v>27838</v>
      </c>
      <c r="I17">
        <v>10</v>
      </c>
      <c r="J17">
        <v>100107</v>
      </c>
      <c r="K17" t="s">
        <v>9429</v>
      </c>
      <c r="L17">
        <v>100107002</v>
      </c>
      <c r="M17" t="s">
        <v>17708</v>
      </c>
      <c r="N17">
        <v>0</v>
      </c>
      <c r="O17">
        <v>1</v>
      </c>
    </row>
    <row r="18" spans="1:15" x14ac:dyDescent="0.25">
      <c r="A18">
        <v>1</v>
      </c>
      <c r="B18">
        <v>4</v>
      </c>
      <c r="C18" t="s">
        <v>773</v>
      </c>
      <c r="D18">
        <v>41</v>
      </c>
      <c r="E18" t="s">
        <v>27837</v>
      </c>
      <c r="F18">
        <v>4102</v>
      </c>
      <c r="G18" t="s">
        <v>773</v>
      </c>
      <c r="H18" t="s">
        <v>27838</v>
      </c>
      <c r="I18">
        <v>10</v>
      </c>
      <c r="J18">
        <v>100108</v>
      </c>
      <c r="K18" t="s">
        <v>11438</v>
      </c>
      <c r="L18">
        <v>100108004</v>
      </c>
      <c r="M18" t="s">
        <v>16311</v>
      </c>
      <c r="N18">
        <v>0</v>
      </c>
      <c r="O18">
        <v>1</v>
      </c>
    </row>
    <row r="19" spans="1:15" hidden="1" x14ac:dyDescent="0.25">
      <c r="A19">
        <v>1</v>
      </c>
      <c r="B19">
        <v>4</v>
      </c>
      <c r="C19" t="s">
        <v>773</v>
      </c>
      <c r="D19">
        <v>42</v>
      </c>
      <c r="E19" t="s">
        <v>27839</v>
      </c>
      <c r="F19">
        <v>4202</v>
      </c>
      <c r="G19" t="s">
        <v>1157</v>
      </c>
      <c r="H19" t="s">
        <v>27833</v>
      </c>
      <c r="I19">
        <v>5</v>
      </c>
      <c r="J19">
        <v>100108</v>
      </c>
      <c r="K19" t="s">
        <v>11438</v>
      </c>
      <c r="L19">
        <v>100108004</v>
      </c>
      <c r="M19" t="s">
        <v>16311</v>
      </c>
      <c r="N19">
        <v>0</v>
      </c>
      <c r="O19">
        <v>1</v>
      </c>
    </row>
    <row r="20" spans="1:15" hidden="1" x14ac:dyDescent="0.25">
      <c r="A20">
        <v>1</v>
      </c>
      <c r="B20">
        <v>4</v>
      </c>
      <c r="C20" t="s">
        <v>773</v>
      </c>
      <c r="D20">
        <v>42</v>
      </c>
      <c r="E20" t="s">
        <v>27839</v>
      </c>
      <c r="F20">
        <v>4204</v>
      </c>
      <c r="G20" t="s">
        <v>1163</v>
      </c>
      <c r="H20" t="s">
        <v>27840</v>
      </c>
      <c r="I20">
        <v>9</v>
      </c>
      <c r="J20">
        <v>100105</v>
      </c>
      <c r="K20" t="s">
        <v>11377</v>
      </c>
      <c r="L20">
        <v>100105004</v>
      </c>
      <c r="M20" t="s">
        <v>16301</v>
      </c>
      <c r="N20">
        <v>0</v>
      </c>
      <c r="O20">
        <v>1</v>
      </c>
    </row>
    <row r="21" spans="1:15" hidden="1" x14ac:dyDescent="0.25">
      <c r="A21">
        <v>1</v>
      </c>
      <c r="B21">
        <v>4</v>
      </c>
      <c r="C21" t="s">
        <v>773</v>
      </c>
      <c r="D21">
        <v>43</v>
      </c>
      <c r="E21" t="s">
        <v>27841</v>
      </c>
      <c r="F21">
        <v>4301</v>
      </c>
      <c r="G21" t="s">
        <v>1166</v>
      </c>
      <c r="H21" t="s">
        <v>27836</v>
      </c>
      <c r="I21">
        <v>1</v>
      </c>
      <c r="J21">
        <v>100106</v>
      </c>
      <c r="K21" t="s">
        <v>17000</v>
      </c>
      <c r="L21">
        <v>100106001</v>
      </c>
      <c r="M21" t="s">
        <v>18416</v>
      </c>
      <c r="N21">
        <v>0</v>
      </c>
      <c r="O21">
        <v>3</v>
      </c>
    </row>
    <row r="22" spans="1:15" hidden="1" x14ac:dyDescent="0.25">
      <c r="A22">
        <v>1</v>
      </c>
      <c r="B22">
        <v>5</v>
      </c>
      <c r="C22" t="s">
        <v>800</v>
      </c>
      <c r="D22">
        <v>51</v>
      </c>
      <c r="E22" t="s">
        <v>27842</v>
      </c>
      <c r="F22">
        <v>5102</v>
      </c>
      <c r="G22" t="s">
        <v>1183</v>
      </c>
      <c r="H22" t="s">
        <v>27833</v>
      </c>
      <c r="I22">
        <v>5</v>
      </c>
      <c r="J22">
        <v>100112</v>
      </c>
      <c r="K22" t="s">
        <v>11530</v>
      </c>
      <c r="L22">
        <v>100112025</v>
      </c>
      <c r="M22" t="s">
        <v>11631</v>
      </c>
      <c r="N22">
        <v>0</v>
      </c>
      <c r="O22">
        <v>1</v>
      </c>
    </row>
    <row r="23" spans="1:15" hidden="1" x14ac:dyDescent="0.25">
      <c r="A23">
        <v>1</v>
      </c>
      <c r="B23">
        <v>5</v>
      </c>
      <c r="C23" t="s">
        <v>800</v>
      </c>
      <c r="D23">
        <v>51</v>
      </c>
      <c r="E23" t="s">
        <v>27842</v>
      </c>
      <c r="F23">
        <v>5102</v>
      </c>
      <c r="G23" t="s">
        <v>1183</v>
      </c>
      <c r="H23" t="s">
        <v>27834</v>
      </c>
      <c r="I23">
        <v>8</v>
      </c>
      <c r="J23">
        <v>100112</v>
      </c>
      <c r="K23" t="s">
        <v>11530</v>
      </c>
      <c r="L23">
        <v>100112053</v>
      </c>
      <c r="M23" t="s">
        <v>11769</v>
      </c>
      <c r="N23">
        <v>0</v>
      </c>
      <c r="O23">
        <v>1</v>
      </c>
    </row>
    <row r="24" spans="1:15" hidden="1" x14ac:dyDescent="0.25">
      <c r="A24">
        <v>1</v>
      </c>
      <c r="B24">
        <v>5</v>
      </c>
      <c r="C24" t="s">
        <v>800</v>
      </c>
      <c r="D24">
        <v>51</v>
      </c>
      <c r="E24" t="s">
        <v>27842</v>
      </c>
      <c r="F24">
        <v>5102</v>
      </c>
      <c r="G24" t="s">
        <v>1183</v>
      </c>
      <c r="H24" t="s">
        <v>27834</v>
      </c>
      <c r="I24">
        <v>8</v>
      </c>
      <c r="J24">
        <v>100101</v>
      </c>
      <c r="K24" t="s">
        <v>11256</v>
      </c>
      <c r="L24">
        <v>100101001</v>
      </c>
      <c r="M24" t="s">
        <v>18392</v>
      </c>
      <c r="N24">
        <v>0</v>
      </c>
      <c r="O24">
        <v>1</v>
      </c>
    </row>
    <row r="25" spans="1:15" hidden="1" x14ac:dyDescent="0.25">
      <c r="A25">
        <v>1</v>
      </c>
      <c r="B25">
        <v>5</v>
      </c>
      <c r="C25" t="s">
        <v>800</v>
      </c>
      <c r="D25">
        <v>51</v>
      </c>
      <c r="E25" t="s">
        <v>27842</v>
      </c>
      <c r="F25">
        <v>5102</v>
      </c>
      <c r="G25" t="s">
        <v>1183</v>
      </c>
      <c r="H25" t="s">
        <v>27834</v>
      </c>
      <c r="I25">
        <v>8</v>
      </c>
      <c r="J25">
        <v>100101</v>
      </c>
      <c r="K25" t="s">
        <v>11256</v>
      </c>
      <c r="L25">
        <v>100101004</v>
      </c>
      <c r="M25" t="s">
        <v>16281</v>
      </c>
      <c r="N25">
        <v>0</v>
      </c>
      <c r="O25">
        <v>1</v>
      </c>
    </row>
    <row r="26" spans="1:15" hidden="1" x14ac:dyDescent="0.25">
      <c r="A26">
        <v>1</v>
      </c>
      <c r="B26">
        <v>5</v>
      </c>
      <c r="C26" t="s">
        <v>800</v>
      </c>
      <c r="D26">
        <v>51</v>
      </c>
      <c r="E26" t="s">
        <v>27842</v>
      </c>
      <c r="F26">
        <v>5102</v>
      </c>
      <c r="G26" t="s">
        <v>1183</v>
      </c>
      <c r="H26" t="s">
        <v>27834</v>
      </c>
      <c r="I26">
        <v>8</v>
      </c>
      <c r="J26">
        <v>100101</v>
      </c>
      <c r="K26" t="s">
        <v>11256</v>
      </c>
      <c r="L26">
        <v>100101008</v>
      </c>
      <c r="M26" t="s">
        <v>27843</v>
      </c>
      <c r="N26">
        <v>0</v>
      </c>
      <c r="O26">
        <v>1</v>
      </c>
    </row>
    <row r="27" spans="1:15" hidden="1" x14ac:dyDescent="0.25">
      <c r="A27">
        <v>1</v>
      </c>
      <c r="B27">
        <v>5</v>
      </c>
      <c r="C27" t="s">
        <v>800</v>
      </c>
      <c r="D27">
        <v>51</v>
      </c>
      <c r="E27" t="s">
        <v>27842</v>
      </c>
      <c r="F27">
        <v>5102</v>
      </c>
      <c r="G27" t="s">
        <v>1183</v>
      </c>
      <c r="H27" t="s">
        <v>27834</v>
      </c>
      <c r="I27">
        <v>8</v>
      </c>
      <c r="J27">
        <v>100103</v>
      </c>
      <c r="K27" t="s">
        <v>11337</v>
      </c>
      <c r="L27">
        <v>100103003</v>
      </c>
      <c r="M27" t="s">
        <v>16985</v>
      </c>
      <c r="N27">
        <v>0</v>
      </c>
      <c r="O27">
        <v>1</v>
      </c>
    </row>
    <row r="28" spans="1:15" hidden="1" x14ac:dyDescent="0.25">
      <c r="A28">
        <v>1</v>
      </c>
      <c r="B28">
        <v>5</v>
      </c>
      <c r="C28" t="s">
        <v>800</v>
      </c>
      <c r="D28">
        <v>51</v>
      </c>
      <c r="E28" t="s">
        <v>27842</v>
      </c>
      <c r="F28">
        <v>5102</v>
      </c>
      <c r="G28" t="s">
        <v>1183</v>
      </c>
      <c r="H28" t="s">
        <v>27834</v>
      </c>
      <c r="I28">
        <v>8</v>
      </c>
      <c r="J28">
        <v>100103</v>
      </c>
      <c r="K28" t="s">
        <v>11337</v>
      </c>
      <c r="L28">
        <v>100103004</v>
      </c>
      <c r="M28" t="s">
        <v>27844</v>
      </c>
      <c r="N28">
        <v>0</v>
      </c>
      <c r="O28">
        <v>1</v>
      </c>
    </row>
    <row r="29" spans="1:15" hidden="1" x14ac:dyDescent="0.25">
      <c r="A29">
        <v>1</v>
      </c>
      <c r="B29">
        <v>5</v>
      </c>
      <c r="C29" t="s">
        <v>800</v>
      </c>
      <c r="D29">
        <v>51</v>
      </c>
      <c r="E29" t="s">
        <v>27842</v>
      </c>
      <c r="F29">
        <v>5102</v>
      </c>
      <c r="G29" t="s">
        <v>1183</v>
      </c>
      <c r="H29" t="s">
        <v>27834</v>
      </c>
      <c r="I29">
        <v>8</v>
      </c>
      <c r="J29">
        <v>100103</v>
      </c>
      <c r="K29" t="s">
        <v>11337</v>
      </c>
      <c r="L29">
        <v>100103005</v>
      </c>
      <c r="M29" t="s">
        <v>27845</v>
      </c>
      <c r="N29">
        <v>0</v>
      </c>
      <c r="O29">
        <v>1</v>
      </c>
    </row>
    <row r="30" spans="1:15" hidden="1" x14ac:dyDescent="0.25">
      <c r="A30">
        <v>1</v>
      </c>
      <c r="B30">
        <v>5</v>
      </c>
      <c r="C30" t="s">
        <v>800</v>
      </c>
      <c r="D30">
        <v>51</v>
      </c>
      <c r="E30" t="s">
        <v>27842</v>
      </c>
      <c r="F30">
        <v>5102</v>
      </c>
      <c r="G30" t="s">
        <v>1183</v>
      </c>
      <c r="H30" t="s">
        <v>27834</v>
      </c>
      <c r="I30">
        <v>8</v>
      </c>
      <c r="J30">
        <v>100104</v>
      </c>
      <c r="K30" t="s">
        <v>11362</v>
      </c>
      <c r="L30">
        <v>100104002</v>
      </c>
      <c r="M30" t="s">
        <v>27846</v>
      </c>
      <c r="N30">
        <v>0</v>
      </c>
      <c r="O30">
        <v>1</v>
      </c>
    </row>
    <row r="31" spans="1:15" hidden="1" x14ac:dyDescent="0.25">
      <c r="A31">
        <v>1</v>
      </c>
      <c r="B31">
        <v>5</v>
      </c>
      <c r="C31" t="s">
        <v>800</v>
      </c>
      <c r="D31">
        <v>51</v>
      </c>
      <c r="E31" t="s">
        <v>27842</v>
      </c>
      <c r="F31">
        <v>5102</v>
      </c>
      <c r="G31" t="s">
        <v>1183</v>
      </c>
      <c r="H31" t="s">
        <v>27834</v>
      </c>
      <c r="I31">
        <v>8</v>
      </c>
      <c r="J31">
        <v>100104</v>
      </c>
      <c r="K31" t="s">
        <v>11362</v>
      </c>
      <c r="L31">
        <v>100104003</v>
      </c>
      <c r="M31" t="s">
        <v>16990</v>
      </c>
      <c r="N31">
        <v>0</v>
      </c>
      <c r="O31">
        <v>1</v>
      </c>
    </row>
    <row r="32" spans="1:15" hidden="1" x14ac:dyDescent="0.25">
      <c r="A32">
        <v>1</v>
      </c>
      <c r="B32">
        <v>5</v>
      </c>
      <c r="C32" t="s">
        <v>800</v>
      </c>
      <c r="D32">
        <v>51</v>
      </c>
      <c r="E32" t="s">
        <v>27842</v>
      </c>
      <c r="F32">
        <v>5102</v>
      </c>
      <c r="G32" t="s">
        <v>1183</v>
      </c>
      <c r="H32" t="s">
        <v>27834</v>
      </c>
      <c r="I32">
        <v>8</v>
      </c>
      <c r="J32">
        <v>100108</v>
      </c>
      <c r="K32" t="s">
        <v>11438</v>
      </c>
      <c r="L32">
        <v>100108003</v>
      </c>
      <c r="M32" t="s">
        <v>17010</v>
      </c>
      <c r="N32">
        <v>0</v>
      </c>
      <c r="O32">
        <v>1</v>
      </c>
    </row>
    <row r="33" spans="1:15" hidden="1" x14ac:dyDescent="0.25">
      <c r="A33">
        <v>1</v>
      </c>
      <c r="B33">
        <v>5</v>
      </c>
      <c r="C33" t="s">
        <v>800</v>
      </c>
      <c r="D33">
        <v>51</v>
      </c>
      <c r="E33" t="s">
        <v>27842</v>
      </c>
      <c r="F33">
        <v>5102</v>
      </c>
      <c r="G33" t="s">
        <v>1183</v>
      </c>
      <c r="H33" t="s">
        <v>27834</v>
      </c>
      <c r="I33">
        <v>8</v>
      </c>
      <c r="J33">
        <v>100108</v>
      </c>
      <c r="K33" t="s">
        <v>11438</v>
      </c>
      <c r="L33">
        <v>100108005</v>
      </c>
      <c r="M33" t="s">
        <v>5400</v>
      </c>
      <c r="N33">
        <v>0</v>
      </c>
      <c r="O33">
        <v>1</v>
      </c>
    </row>
    <row r="34" spans="1:15" hidden="1" x14ac:dyDescent="0.25">
      <c r="A34">
        <v>1</v>
      </c>
      <c r="B34">
        <v>5</v>
      </c>
      <c r="C34" t="s">
        <v>800</v>
      </c>
      <c r="D34">
        <v>51</v>
      </c>
      <c r="E34" t="s">
        <v>27842</v>
      </c>
      <c r="F34">
        <v>5102</v>
      </c>
      <c r="G34" t="s">
        <v>1183</v>
      </c>
      <c r="H34" t="s">
        <v>27834</v>
      </c>
      <c r="I34">
        <v>8</v>
      </c>
      <c r="J34">
        <v>100112</v>
      </c>
      <c r="K34" t="s">
        <v>11530</v>
      </c>
      <c r="L34">
        <v>100112025</v>
      </c>
      <c r="M34" t="s">
        <v>11631</v>
      </c>
      <c r="N34">
        <v>0</v>
      </c>
      <c r="O34">
        <v>1</v>
      </c>
    </row>
    <row r="35" spans="1:15" x14ac:dyDescent="0.25">
      <c r="A35">
        <v>1</v>
      </c>
      <c r="B35">
        <v>5</v>
      </c>
      <c r="C35" t="s">
        <v>800</v>
      </c>
      <c r="D35">
        <v>51</v>
      </c>
      <c r="E35" t="s">
        <v>27842</v>
      </c>
      <c r="F35">
        <v>5102</v>
      </c>
      <c r="G35" t="s">
        <v>1183</v>
      </c>
      <c r="H35" t="s">
        <v>27838</v>
      </c>
      <c r="I35">
        <v>10</v>
      </c>
      <c r="J35">
        <v>100101</v>
      </c>
      <c r="K35" t="s">
        <v>11256</v>
      </c>
      <c r="L35">
        <v>100101001</v>
      </c>
      <c r="M35" t="s">
        <v>18392</v>
      </c>
      <c r="N35">
        <v>0</v>
      </c>
      <c r="O35">
        <v>1</v>
      </c>
    </row>
    <row r="36" spans="1:15" x14ac:dyDescent="0.25">
      <c r="A36">
        <v>1</v>
      </c>
      <c r="B36">
        <v>5</v>
      </c>
      <c r="C36" t="s">
        <v>800</v>
      </c>
      <c r="D36">
        <v>51</v>
      </c>
      <c r="E36" t="s">
        <v>27842</v>
      </c>
      <c r="F36">
        <v>5102</v>
      </c>
      <c r="G36" t="s">
        <v>1183</v>
      </c>
      <c r="H36" t="s">
        <v>27838</v>
      </c>
      <c r="I36">
        <v>10</v>
      </c>
      <c r="J36">
        <v>100101</v>
      </c>
      <c r="K36" t="s">
        <v>11256</v>
      </c>
      <c r="L36">
        <v>100101004</v>
      </c>
      <c r="M36" t="s">
        <v>16281</v>
      </c>
      <c r="N36">
        <v>0</v>
      </c>
      <c r="O36">
        <v>1</v>
      </c>
    </row>
    <row r="37" spans="1:15" x14ac:dyDescent="0.25">
      <c r="A37">
        <v>1</v>
      </c>
      <c r="B37">
        <v>5</v>
      </c>
      <c r="C37" t="s">
        <v>800</v>
      </c>
      <c r="D37">
        <v>51</v>
      </c>
      <c r="E37" t="s">
        <v>27842</v>
      </c>
      <c r="F37">
        <v>5102</v>
      </c>
      <c r="G37" t="s">
        <v>1183</v>
      </c>
      <c r="H37" t="s">
        <v>27838</v>
      </c>
      <c r="I37">
        <v>10</v>
      </c>
      <c r="J37">
        <v>100102</v>
      </c>
      <c r="K37" t="s">
        <v>11306</v>
      </c>
      <c r="L37">
        <v>100102005</v>
      </c>
      <c r="M37" t="s">
        <v>11307</v>
      </c>
      <c r="N37">
        <v>0</v>
      </c>
      <c r="O37">
        <v>1</v>
      </c>
    </row>
    <row r="38" spans="1:15" x14ac:dyDescent="0.25">
      <c r="A38">
        <v>1</v>
      </c>
      <c r="B38">
        <v>5</v>
      </c>
      <c r="C38" t="s">
        <v>800</v>
      </c>
      <c r="D38">
        <v>51</v>
      </c>
      <c r="E38" t="s">
        <v>27842</v>
      </c>
      <c r="F38">
        <v>5102</v>
      </c>
      <c r="G38" t="s">
        <v>1183</v>
      </c>
      <c r="H38" t="s">
        <v>27838</v>
      </c>
      <c r="I38">
        <v>10</v>
      </c>
      <c r="J38">
        <v>100103</v>
      </c>
      <c r="K38" t="s">
        <v>11337</v>
      </c>
      <c r="L38">
        <v>100103002</v>
      </c>
      <c r="M38" t="s">
        <v>27847</v>
      </c>
      <c r="N38">
        <v>0</v>
      </c>
      <c r="O38">
        <v>1</v>
      </c>
    </row>
    <row r="39" spans="1:15" x14ac:dyDescent="0.25">
      <c r="A39">
        <v>1</v>
      </c>
      <c r="B39">
        <v>5</v>
      </c>
      <c r="C39" t="s">
        <v>800</v>
      </c>
      <c r="D39">
        <v>51</v>
      </c>
      <c r="E39" t="s">
        <v>27842</v>
      </c>
      <c r="F39">
        <v>5102</v>
      </c>
      <c r="G39" t="s">
        <v>1183</v>
      </c>
      <c r="H39" t="s">
        <v>27838</v>
      </c>
      <c r="I39">
        <v>10</v>
      </c>
      <c r="J39">
        <v>100103</v>
      </c>
      <c r="K39" t="s">
        <v>11337</v>
      </c>
      <c r="L39">
        <v>100103003</v>
      </c>
      <c r="M39" t="s">
        <v>16985</v>
      </c>
      <c r="N39">
        <v>0</v>
      </c>
      <c r="O39">
        <v>1</v>
      </c>
    </row>
    <row r="40" spans="1:15" x14ac:dyDescent="0.25">
      <c r="A40">
        <v>1</v>
      </c>
      <c r="B40">
        <v>5</v>
      </c>
      <c r="C40" t="s">
        <v>800</v>
      </c>
      <c r="D40">
        <v>51</v>
      </c>
      <c r="E40" t="s">
        <v>27842</v>
      </c>
      <c r="F40">
        <v>5102</v>
      </c>
      <c r="G40" t="s">
        <v>1183</v>
      </c>
      <c r="H40" t="s">
        <v>27838</v>
      </c>
      <c r="I40">
        <v>10</v>
      </c>
      <c r="J40">
        <v>100103</v>
      </c>
      <c r="K40" t="s">
        <v>11337</v>
      </c>
      <c r="L40">
        <v>100103004</v>
      </c>
      <c r="M40" t="s">
        <v>27848</v>
      </c>
      <c r="N40">
        <v>0</v>
      </c>
      <c r="O40">
        <v>1</v>
      </c>
    </row>
    <row r="41" spans="1:15" x14ac:dyDescent="0.25">
      <c r="A41">
        <v>1</v>
      </c>
      <c r="B41">
        <v>5</v>
      </c>
      <c r="C41" t="s">
        <v>800</v>
      </c>
      <c r="D41">
        <v>51</v>
      </c>
      <c r="E41" t="s">
        <v>27842</v>
      </c>
      <c r="F41">
        <v>5102</v>
      </c>
      <c r="G41" t="s">
        <v>1183</v>
      </c>
      <c r="H41" t="s">
        <v>27838</v>
      </c>
      <c r="I41">
        <v>10</v>
      </c>
      <c r="J41">
        <v>100104</v>
      </c>
      <c r="K41" t="s">
        <v>11362</v>
      </c>
      <c r="L41">
        <v>100104002</v>
      </c>
      <c r="M41" t="s">
        <v>27846</v>
      </c>
      <c r="N41">
        <v>0</v>
      </c>
      <c r="O41">
        <v>1</v>
      </c>
    </row>
    <row r="42" spans="1:15" x14ac:dyDescent="0.25">
      <c r="A42">
        <v>1</v>
      </c>
      <c r="B42">
        <v>5</v>
      </c>
      <c r="C42" t="s">
        <v>800</v>
      </c>
      <c r="D42">
        <v>51</v>
      </c>
      <c r="E42" t="s">
        <v>27842</v>
      </c>
      <c r="F42">
        <v>5102</v>
      </c>
      <c r="G42" t="s">
        <v>1183</v>
      </c>
      <c r="H42" t="s">
        <v>27838</v>
      </c>
      <c r="I42">
        <v>10</v>
      </c>
      <c r="J42">
        <v>100104</v>
      </c>
      <c r="K42" t="s">
        <v>11362</v>
      </c>
      <c r="L42">
        <v>100104005</v>
      </c>
      <c r="M42" t="s">
        <v>11363</v>
      </c>
      <c r="N42">
        <v>0</v>
      </c>
      <c r="O42">
        <v>1</v>
      </c>
    </row>
    <row r="43" spans="1:15" x14ac:dyDescent="0.25">
      <c r="A43">
        <v>1</v>
      </c>
      <c r="B43">
        <v>5</v>
      </c>
      <c r="C43" t="s">
        <v>800</v>
      </c>
      <c r="D43">
        <v>51</v>
      </c>
      <c r="E43" t="s">
        <v>27842</v>
      </c>
      <c r="F43">
        <v>5102</v>
      </c>
      <c r="G43" t="s">
        <v>1183</v>
      </c>
      <c r="H43" t="s">
        <v>27838</v>
      </c>
      <c r="I43">
        <v>10</v>
      </c>
      <c r="J43">
        <v>100108</v>
      </c>
      <c r="K43" t="s">
        <v>11438</v>
      </c>
      <c r="L43">
        <v>100108002</v>
      </c>
      <c r="M43" t="s">
        <v>17713</v>
      </c>
      <c r="N43">
        <v>0</v>
      </c>
      <c r="O43">
        <v>1</v>
      </c>
    </row>
    <row r="44" spans="1:15" x14ac:dyDescent="0.25">
      <c r="A44">
        <v>1</v>
      </c>
      <c r="B44">
        <v>5</v>
      </c>
      <c r="C44" t="s">
        <v>800</v>
      </c>
      <c r="D44">
        <v>51</v>
      </c>
      <c r="E44" t="s">
        <v>27842</v>
      </c>
      <c r="F44">
        <v>5102</v>
      </c>
      <c r="G44" t="s">
        <v>1183</v>
      </c>
      <c r="H44" t="s">
        <v>27838</v>
      </c>
      <c r="I44">
        <v>10</v>
      </c>
      <c r="J44">
        <v>100108</v>
      </c>
      <c r="K44" t="s">
        <v>11438</v>
      </c>
      <c r="L44">
        <v>100108005</v>
      </c>
      <c r="M44" t="s">
        <v>5400</v>
      </c>
      <c r="N44">
        <v>0</v>
      </c>
      <c r="O44">
        <v>1</v>
      </c>
    </row>
    <row r="45" spans="1:15" x14ac:dyDescent="0.25">
      <c r="A45">
        <v>1</v>
      </c>
      <c r="B45">
        <v>5</v>
      </c>
      <c r="C45" t="s">
        <v>800</v>
      </c>
      <c r="D45">
        <v>51</v>
      </c>
      <c r="E45" t="s">
        <v>27842</v>
      </c>
      <c r="F45">
        <v>5102</v>
      </c>
      <c r="G45" t="s">
        <v>1183</v>
      </c>
      <c r="H45" t="s">
        <v>27838</v>
      </c>
      <c r="I45">
        <v>10</v>
      </c>
      <c r="J45">
        <v>100108</v>
      </c>
      <c r="K45" t="s">
        <v>11438</v>
      </c>
      <c r="L45">
        <v>100108006</v>
      </c>
      <c r="M45" t="s">
        <v>11443</v>
      </c>
      <c r="N45">
        <v>0</v>
      </c>
      <c r="O45">
        <v>1</v>
      </c>
    </row>
    <row r="46" spans="1:15" x14ac:dyDescent="0.25">
      <c r="A46">
        <v>1</v>
      </c>
      <c r="B46">
        <v>5</v>
      </c>
      <c r="C46" t="s">
        <v>800</v>
      </c>
      <c r="D46">
        <v>51</v>
      </c>
      <c r="E46" t="s">
        <v>27842</v>
      </c>
      <c r="F46">
        <v>5102</v>
      </c>
      <c r="G46" t="s">
        <v>1183</v>
      </c>
      <c r="H46" t="s">
        <v>27838</v>
      </c>
      <c r="I46">
        <v>10</v>
      </c>
      <c r="J46">
        <v>100109</v>
      </c>
      <c r="K46" t="s">
        <v>18431</v>
      </c>
      <c r="L46">
        <v>100109001</v>
      </c>
      <c r="M46" t="s">
        <v>27849</v>
      </c>
      <c r="N46">
        <v>0</v>
      </c>
      <c r="O46">
        <v>1</v>
      </c>
    </row>
    <row r="47" spans="1:15" x14ac:dyDescent="0.25">
      <c r="A47">
        <v>1</v>
      </c>
      <c r="B47">
        <v>5</v>
      </c>
      <c r="C47" t="s">
        <v>800</v>
      </c>
      <c r="D47">
        <v>51</v>
      </c>
      <c r="E47" t="s">
        <v>27842</v>
      </c>
      <c r="F47">
        <v>5102</v>
      </c>
      <c r="G47" t="s">
        <v>1183</v>
      </c>
      <c r="H47" t="s">
        <v>27838</v>
      </c>
      <c r="I47">
        <v>10</v>
      </c>
      <c r="J47">
        <v>100112</v>
      </c>
      <c r="K47" t="s">
        <v>11530</v>
      </c>
      <c r="L47">
        <v>100112020</v>
      </c>
      <c r="M47" t="s">
        <v>11606</v>
      </c>
      <c r="N47">
        <v>0</v>
      </c>
      <c r="O47">
        <v>1</v>
      </c>
    </row>
    <row r="48" spans="1:15" hidden="1" x14ac:dyDescent="0.25">
      <c r="A48">
        <v>1</v>
      </c>
      <c r="B48">
        <v>5</v>
      </c>
      <c r="C48" t="s">
        <v>800</v>
      </c>
      <c r="D48">
        <v>51</v>
      </c>
      <c r="E48" t="s">
        <v>27842</v>
      </c>
      <c r="F48">
        <v>5103</v>
      </c>
      <c r="G48" t="s">
        <v>27850</v>
      </c>
      <c r="H48" t="s">
        <v>27836</v>
      </c>
      <c r="I48">
        <v>1</v>
      </c>
      <c r="J48">
        <v>100113</v>
      </c>
      <c r="K48" t="s">
        <v>11774</v>
      </c>
      <c r="L48">
        <v>100113008</v>
      </c>
      <c r="M48" t="s">
        <v>11790</v>
      </c>
      <c r="N48">
        <v>0</v>
      </c>
      <c r="O48">
        <v>1</v>
      </c>
    </row>
    <row r="49" spans="1:15" hidden="1" x14ac:dyDescent="0.25">
      <c r="A49">
        <v>1</v>
      </c>
      <c r="B49">
        <v>5</v>
      </c>
      <c r="C49" t="s">
        <v>800</v>
      </c>
      <c r="D49">
        <v>51</v>
      </c>
      <c r="E49" t="s">
        <v>27842</v>
      </c>
      <c r="F49">
        <v>5103</v>
      </c>
      <c r="G49" t="s">
        <v>27850</v>
      </c>
      <c r="H49" t="s">
        <v>27836</v>
      </c>
      <c r="I49">
        <v>1</v>
      </c>
      <c r="J49">
        <v>100113</v>
      </c>
      <c r="K49" t="s">
        <v>11774</v>
      </c>
      <c r="L49">
        <v>100113009</v>
      </c>
      <c r="M49" t="s">
        <v>11795</v>
      </c>
      <c r="N49">
        <v>0</v>
      </c>
      <c r="O49">
        <v>1</v>
      </c>
    </row>
    <row r="50" spans="1:15" hidden="1" x14ac:dyDescent="0.25">
      <c r="A50">
        <v>1</v>
      </c>
      <c r="B50">
        <v>5</v>
      </c>
      <c r="C50" t="s">
        <v>800</v>
      </c>
      <c r="D50">
        <v>51</v>
      </c>
      <c r="E50" t="s">
        <v>27842</v>
      </c>
      <c r="F50">
        <v>5103</v>
      </c>
      <c r="G50" t="s">
        <v>27850</v>
      </c>
      <c r="H50" t="s">
        <v>27836</v>
      </c>
      <c r="I50">
        <v>1</v>
      </c>
      <c r="J50">
        <v>100113</v>
      </c>
      <c r="K50" t="s">
        <v>11774</v>
      </c>
      <c r="L50">
        <v>100113010</v>
      </c>
      <c r="M50" t="s">
        <v>11800</v>
      </c>
      <c r="N50">
        <v>0</v>
      </c>
      <c r="O50">
        <v>1</v>
      </c>
    </row>
    <row r="51" spans="1:15" hidden="1" x14ac:dyDescent="0.25">
      <c r="A51">
        <v>1</v>
      </c>
      <c r="B51">
        <v>5</v>
      </c>
      <c r="C51" t="s">
        <v>800</v>
      </c>
      <c r="D51">
        <v>51</v>
      </c>
      <c r="E51" t="s">
        <v>27842</v>
      </c>
      <c r="F51">
        <v>5103</v>
      </c>
      <c r="G51" t="s">
        <v>27850</v>
      </c>
      <c r="H51" t="s">
        <v>27836</v>
      </c>
      <c r="I51">
        <v>1</v>
      </c>
      <c r="J51">
        <v>100113</v>
      </c>
      <c r="K51" t="s">
        <v>11774</v>
      </c>
      <c r="L51">
        <v>100113007</v>
      </c>
      <c r="M51" t="s">
        <v>11785</v>
      </c>
      <c r="N51">
        <v>0</v>
      </c>
      <c r="O51">
        <v>1</v>
      </c>
    </row>
    <row r="52" spans="1:15" hidden="1" x14ac:dyDescent="0.25">
      <c r="A52">
        <v>1</v>
      </c>
      <c r="B52">
        <v>5</v>
      </c>
      <c r="C52" t="s">
        <v>800</v>
      </c>
      <c r="D52">
        <v>51</v>
      </c>
      <c r="E52" t="s">
        <v>27842</v>
      </c>
      <c r="F52">
        <v>5103</v>
      </c>
      <c r="G52" t="s">
        <v>27850</v>
      </c>
      <c r="H52" t="s">
        <v>27836</v>
      </c>
      <c r="I52">
        <v>1</v>
      </c>
      <c r="J52">
        <v>100104</v>
      </c>
      <c r="K52" t="s">
        <v>11362</v>
      </c>
      <c r="L52">
        <v>100104006</v>
      </c>
      <c r="M52" t="s">
        <v>11368</v>
      </c>
      <c r="N52">
        <v>0</v>
      </c>
      <c r="O52">
        <v>1</v>
      </c>
    </row>
    <row r="53" spans="1:15" hidden="1" x14ac:dyDescent="0.25">
      <c r="A53">
        <v>1</v>
      </c>
      <c r="B53">
        <v>5</v>
      </c>
      <c r="C53" t="s">
        <v>800</v>
      </c>
      <c r="D53">
        <v>51</v>
      </c>
      <c r="E53" t="s">
        <v>27842</v>
      </c>
      <c r="F53">
        <v>5103</v>
      </c>
      <c r="G53" t="s">
        <v>27850</v>
      </c>
      <c r="H53" t="s">
        <v>27836</v>
      </c>
      <c r="I53">
        <v>1</v>
      </c>
      <c r="J53">
        <v>100105</v>
      </c>
      <c r="K53" t="s">
        <v>11377</v>
      </c>
      <c r="L53">
        <v>100105001</v>
      </c>
      <c r="M53" t="s">
        <v>18411</v>
      </c>
      <c r="N53">
        <v>0</v>
      </c>
      <c r="O53">
        <v>1</v>
      </c>
    </row>
    <row r="54" spans="1:15" hidden="1" x14ac:dyDescent="0.25">
      <c r="A54">
        <v>1</v>
      </c>
      <c r="B54">
        <v>5</v>
      </c>
      <c r="C54" t="s">
        <v>800</v>
      </c>
      <c r="D54">
        <v>51</v>
      </c>
      <c r="E54" t="s">
        <v>27842</v>
      </c>
      <c r="F54">
        <v>5103</v>
      </c>
      <c r="G54" t="s">
        <v>27850</v>
      </c>
      <c r="H54" t="s">
        <v>27836</v>
      </c>
      <c r="I54">
        <v>1</v>
      </c>
      <c r="J54">
        <v>100105</v>
      </c>
      <c r="K54" t="s">
        <v>11377</v>
      </c>
      <c r="L54">
        <v>100105002</v>
      </c>
      <c r="M54" t="s">
        <v>17698</v>
      </c>
      <c r="N54">
        <v>0</v>
      </c>
      <c r="O54">
        <v>1</v>
      </c>
    </row>
    <row r="55" spans="1:15" hidden="1" x14ac:dyDescent="0.25">
      <c r="A55">
        <v>1</v>
      </c>
      <c r="B55">
        <v>5</v>
      </c>
      <c r="C55" t="s">
        <v>800</v>
      </c>
      <c r="D55">
        <v>51</v>
      </c>
      <c r="E55" t="s">
        <v>27842</v>
      </c>
      <c r="F55">
        <v>5103</v>
      </c>
      <c r="G55" t="s">
        <v>27850</v>
      </c>
      <c r="H55" t="s">
        <v>27836</v>
      </c>
      <c r="I55">
        <v>1</v>
      </c>
      <c r="J55">
        <v>100108</v>
      </c>
      <c r="K55" t="s">
        <v>11438</v>
      </c>
      <c r="L55">
        <v>100108007</v>
      </c>
      <c r="M55" t="s">
        <v>11448</v>
      </c>
      <c r="N55">
        <v>0</v>
      </c>
      <c r="O55">
        <v>1</v>
      </c>
    </row>
    <row r="56" spans="1:15" hidden="1" x14ac:dyDescent="0.25">
      <c r="A56">
        <v>1</v>
      </c>
      <c r="B56">
        <v>5</v>
      </c>
      <c r="C56" t="s">
        <v>800</v>
      </c>
      <c r="D56">
        <v>51</v>
      </c>
      <c r="E56" t="s">
        <v>27842</v>
      </c>
      <c r="F56">
        <v>5103</v>
      </c>
      <c r="G56" t="s">
        <v>27850</v>
      </c>
      <c r="H56" t="s">
        <v>27836</v>
      </c>
      <c r="I56">
        <v>1</v>
      </c>
      <c r="J56">
        <v>100110</v>
      </c>
      <c r="K56" t="s">
        <v>11473</v>
      </c>
      <c r="L56">
        <v>100110001</v>
      </c>
      <c r="M56" t="s">
        <v>27851</v>
      </c>
      <c r="N56">
        <v>0</v>
      </c>
      <c r="O56">
        <v>1</v>
      </c>
    </row>
    <row r="57" spans="1:15" hidden="1" x14ac:dyDescent="0.25">
      <c r="A57">
        <v>1</v>
      </c>
      <c r="B57">
        <v>5</v>
      </c>
      <c r="C57" t="s">
        <v>800</v>
      </c>
      <c r="D57">
        <v>53</v>
      </c>
      <c r="E57" t="s">
        <v>1204</v>
      </c>
      <c r="F57">
        <v>5304</v>
      </c>
      <c r="G57" t="s">
        <v>1213</v>
      </c>
      <c r="H57" t="s">
        <v>27840</v>
      </c>
      <c r="I57">
        <v>9</v>
      </c>
      <c r="J57">
        <v>100105</v>
      </c>
      <c r="K57" t="s">
        <v>11377</v>
      </c>
      <c r="L57">
        <v>100105004</v>
      </c>
      <c r="M57" t="s">
        <v>16301</v>
      </c>
      <c r="N57">
        <v>0</v>
      </c>
      <c r="O57">
        <v>2</v>
      </c>
    </row>
    <row r="58" spans="1:15" hidden="1" x14ac:dyDescent="0.25">
      <c r="A58">
        <v>1</v>
      </c>
      <c r="B58">
        <v>5</v>
      </c>
      <c r="C58" t="s">
        <v>800</v>
      </c>
      <c r="D58">
        <v>53</v>
      </c>
      <c r="E58" t="s">
        <v>1204</v>
      </c>
      <c r="F58">
        <v>5304</v>
      </c>
      <c r="G58" t="s">
        <v>1213</v>
      </c>
      <c r="H58" t="s">
        <v>27852</v>
      </c>
      <c r="I58">
        <v>4</v>
      </c>
      <c r="J58">
        <v>100109</v>
      </c>
      <c r="K58" t="s">
        <v>18431</v>
      </c>
      <c r="L58">
        <v>100109001</v>
      </c>
      <c r="M58" t="s">
        <v>27849</v>
      </c>
      <c r="N58">
        <v>0</v>
      </c>
      <c r="O58">
        <v>2</v>
      </c>
    </row>
    <row r="59" spans="1:15" hidden="1" x14ac:dyDescent="0.25">
      <c r="A59">
        <v>1</v>
      </c>
      <c r="B59">
        <v>5</v>
      </c>
      <c r="C59" t="s">
        <v>800</v>
      </c>
      <c r="D59">
        <v>54</v>
      </c>
      <c r="E59" t="s">
        <v>1225</v>
      </c>
      <c r="F59">
        <v>5401</v>
      </c>
      <c r="G59" t="s">
        <v>1216</v>
      </c>
      <c r="H59" t="s">
        <v>27836</v>
      </c>
      <c r="I59">
        <v>1</v>
      </c>
      <c r="J59">
        <v>100106</v>
      </c>
      <c r="K59" t="s">
        <v>17000</v>
      </c>
      <c r="L59">
        <v>100106001</v>
      </c>
      <c r="M59" t="s">
        <v>18416</v>
      </c>
      <c r="N59">
        <v>0</v>
      </c>
      <c r="O59">
        <v>1</v>
      </c>
    </row>
    <row r="60" spans="1:15" hidden="1" x14ac:dyDescent="0.25">
      <c r="A60">
        <v>1</v>
      </c>
      <c r="B60">
        <v>5</v>
      </c>
      <c r="C60" t="s">
        <v>800</v>
      </c>
      <c r="D60">
        <v>54</v>
      </c>
      <c r="E60" t="s">
        <v>1225</v>
      </c>
      <c r="F60">
        <v>5401</v>
      </c>
      <c r="G60" t="s">
        <v>1216</v>
      </c>
      <c r="H60" t="s">
        <v>27836</v>
      </c>
      <c r="I60">
        <v>1</v>
      </c>
      <c r="J60">
        <v>100106</v>
      </c>
      <c r="K60" t="s">
        <v>17000</v>
      </c>
      <c r="L60">
        <v>100106002</v>
      </c>
      <c r="M60" t="s">
        <v>17703</v>
      </c>
      <c r="N60">
        <v>0</v>
      </c>
      <c r="O60">
        <v>1</v>
      </c>
    </row>
    <row r="61" spans="1:15" hidden="1" x14ac:dyDescent="0.25">
      <c r="A61">
        <v>1</v>
      </c>
      <c r="B61">
        <v>5</v>
      </c>
      <c r="C61" t="s">
        <v>800</v>
      </c>
      <c r="D61">
        <v>54</v>
      </c>
      <c r="E61" t="s">
        <v>1225</v>
      </c>
      <c r="F61">
        <v>5401</v>
      </c>
      <c r="G61" t="s">
        <v>1216</v>
      </c>
      <c r="H61" t="s">
        <v>27853</v>
      </c>
      <c r="I61">
        <v>2</v>
      </c>
      <c r="J61">
        <v>100101</v>
      </c>
      <c r="K61" t="s">
        <v>11256</v>
      </c>
      <c r="L61">
        <v>100101001</v>
      </c>
      <c r="M61" t="s">
        <v>18392</v>
      </c>
      <c r="N61">
        <v>0</v>
      </c>
      <c r="O61">
        <v>1</v>
      </c>
    </row>
    <row r="62" spans="1:15" hidden="1" x14ac:dyDescent="0.25">
      <c r="A62">
        <v>1</v>
      </c>
      <c r="B62">
        <v>5</v>
      </c>
      <c r="C62" t="s">
        <v>800</v>
      </c>
      <c r="D62">
        <v>54</v>
      </c>
      <c r="E62" t="s">
        <v>1225</v>
      </c>
      <c r="F62">
        <v>5401</v>
      </c>
      <c r="G62" t="s">
        <v>1216</v>
      </c>
      <c r="H62" t="s">
        <v>27853</v>
      </c>
      <c r="I62">
        <v>2</v>
      </c>
      <c r="J62">
        <v>100101</v>
      </c>
      <c r="K62" t="s">
        <v>11256</v>
      </c>
      <c r="L62">
        <v>100101004</v>
      </c>
      <c r="M62" t="s">
        <v>16281</v>
      </c>
      <c r="N62">
        <v>0</v>
      </c>
      <c r="O62">
        <v>1</v>
      </c>
    </row>
    <row r="63" spans="1:15" hidden="1" x14ac:dyDescent="0.25">
      <c r="A63">
        <v>1</v>
      </c>
      <c r="B63">
        <v>5</v>
      </c>
      <c r="C63" t="s">
        <v>800</v>
      </c>
      <c r="D63">
        <v>54</v>
      </c>
      <c r="E63" t="s">
        <v>1225</v>
      </c>
      <c r="F63">
        <v>5401</v>
      </c>
      <c r="G63" t="s">
        <v>1216</v>
      </c>
      <c r="H63" t="s">
        <v>27853</v>
      </c>
      <c r="I63">
        <v>2</v>
      </c>
      <c r="J63">
        <v>100102</v>
      </c>
      <c r="K63" t="s">
        <v>11306</v>
      </c>
      <c r="L63">
        <v>100102003</v>
      </c>
      <c r="M63" t="s">
        <v>819</v>
      </c>
      <c r="N63">
        <v>0</v>
      </c>
      <c r="O63">
        <v>1</v>
      </c>
    </row>
    <row r="64" spans="1:15" hidden="1" x14ac:dyDescent="0.25">
      <c r="A64">
        <v>1</v>
      </c>
      <c r="B64">
        <v>5</v>
      </c>
      <c r="C64" t="s">
        <v>800</v>
      </c>
      <c r="D64">
        <v>54</v>
      </c>
      <c r="E64" t="s">
        <v>1225</v>
      </c>
      <c r="F64">
        <v>5401</v>
      </c>
      <c r="G64" t="s">
        <v>1216</v>
      </c>
      <c r="H64" t="s">
        <v>27853</v>
      </c>
      <c r="I64">
        <v>2</v>
      </c>
      <c r="J64">
        <v>100102</v>
      </c>
      <c r="K64" t="s">
        <v>11306</v>
      </c>
      <c r="L64">
        <v>100102005</v>
      </c>
      <c r="M64" t="s">
        <v>11307</v>
      </c>
      <c r="N64">
        <v>0</v>
      </c>
      <c r="O64">
        <v>1</v>
      </c>
    </row>
    <row r="65" spans="1:15" hidden="1" x14ac:dyDescent="0.25">
      <c r="A65">
        <v>1</v>
      </c>
      <c r="B65">
        <v>5</v>
      </c>
      <c r="C65" t="s">
        <v>800</v>
      </c>
      <c r="D65">
        <v>54</v>
      </c>
      <c r="E65" t="s">
        <v>1225</v>
      </c>
      <c r="F65">
        <v>5401</v>
      </c>
      <c r="G65" t="s">
        <v>1216</v>
      </c>
      <c r="H65" t="s">
        <v>27853</v>
      </c>
      <c r="I65">
        <v>2</v>
      </c>
      <c r="J65">
        <v>100104</v>
      </c>
      <c r="K65" t="s">
        <v>11362</v>
      </c>
      <c r="L65">
        <v>100104001</v>
      </c>
      <c r="M65" t="s">
        <v>252</v>
      </c>
      <c r="N65">
        <v>0</v>
      </c>
      <c r="O65">
        <v>1</v>
      </c>
    </row>
    <row r="66" spans="1:15" hidden="1" x14ac:dyDescent="0.25">
      <c r="A66">
        <v>1</v>
      </c>
      <c r="B66">
        <v>5</v>
      </c>
      <c r="C66" t="s">
        <v>800</v>
      </c>
      <c r="D66">
        <v>54</v>
      </c>
      <c r="E66" t="s">
        <v>1225</v>
      </c>
      <c r="F66">
        <v>5401</v>
      </c>
      <c r="G66" t="s">
        <v>1216</v>
      </c>
      <c r="H66" t="s">
        <v>27853</v>
      </c>
      <c r="I66">
        <v>2</v>
      </c>
      <c r="J66">
        <v>100107</v>
      </c>
      <c r="K66" t="s">
        <v>9429</v>
      </c>
      <c r="L66">
        <v>100107002</v>
      </c>
      <c r="M66" t="s">
        <v>17708</v>
      </c>
      <c r="N66">
        <v>0</v>
      </c>
      <c r="O66">
        <v>1</v>
      </c>
    </row>
    <row r="67" spans="1:15" hidden="1" x14ac:dyDescent="0.25">
      <c r="A67">
        <v>1</v>
      </c>
      <c r="B67">
        <v>5</v>
      </c>
      <c r="C67" t="s">
        <v>800</v>
      </c>
      <c r="D67">
        <v>54</v>
      </c>
      <c r="E67" t="s">
        <v>1225</v>
      </c>
      <c r="F67">
        <v>5401</v>
      </c>
      <c r="G67" t="s">
        <v>1216</v>
      </c>
      <c r="H67" t="s">
        <v>27853</v>
      </c>
      <c r="I67">
        <v>2</v>
      </c>
      <c r="J67">
        <v>100107</v>
      </c>
      <c r="K67" t="s">
        <v>9429</v>
      </c>
      <c r="L67">
        <v>100107007</v>
      </c>
      <c r="M67" t="s">
        <v>11398</v>
      </c>
      <c r="N67">
        <v>0</v>
      </c>
      <c r="O67">
        <v>1</v>
      </c>
    </row>
    <row r="68" spans="1:15" hidden="1" x14ac:dyDescent="0.25">
      <c r="A68">
        <v>1</v>
      </c>
      <c r="B68">
        <v>5</v>
      </c>
      <c r="C68" t="s">
        <v>800</v>
      </c>
      <c r="D68">
        <v>54</v>
      </c>
      <c r="E68" t="s">
        <v>1225</v>
      </c>
      <c r="F68">
        <v>5401</v>
      </c>
      <c r="G68" t="s">
        <v>1216</v>
      </c>
      <c r="H68" t="s">
        <v>27853</v>
      </c>
      <c r="I68">
        <v>2</v>
      </c>
      <c r="J68">
        <v>100107</v>
      </c>
      <c r="K68" t="s">
        <v>9429</v>
      </c>
      <c r="L68">
        <v>100107011</v>
      </c>
      <c r="M68" t="s">
        <v>11418</v>
      </c>
      <c r="N68">
        <v>0</v>
      </c>
      <c r="O68">
        <v>1</v>
      </c>
    </row>
    <row r="69" spans="1:15" hidden="1" x14ac:dyDescent="0.25">
      <c r="A69">
        <v>1</v>
      </c>
      <c r="B69">
        <v>5</v>
      </c>
      <c r="C69" t="s">
        <v>800</v>
      </c>
      <c r="D69">
        <v>54</v>
      </c>
      <c r="E69" t="s">
        <v>1225</v>
      </c>
      <c r="F69">
        <v>5401</v>
      </c>
      <c r="G69" t="s">
        <v>1216</v>
      </c>
      <c r="H69" t="s">
        <v>27853</v>
      </c>
      <c r="I69">
        <v>2</v>
      </c>
      <c r="J69">
        <v>100108</v>
      </c>
      <c r="K69" t="s">
        <v>11438</v>
      </c>
      <c r="L69">
        <v>100108002</v>
      </c>
      <c r="M69" t="s">
        <v>17713</v>
      </c>
      <c r="N69">
        <v>0</v>
      </c>
      <c r="O69">
        <v>1</v>
      </c>
    </row>
    <row r="70" spans="1:15" hidden="1" x14ac:dyDescent="0.25">
      <c r="A70">
        <v>1</v>
      </c>
      <c r="B70">
        <v>5</v>
      </c>
      <c r="C70" t="s">
        <v>800</v>
      </c>
      <c r="D70">
        <v>54</v>
      </c>
      <c r="E70" t="s">
        <v>1225</v>
      </c>
      <c r="F70">
        <v>5401</v>
      </c>
      <c r="G70" t="s">
        <v>1216</v>
      </c>
      <c r="H70" t="s">
        <v>27853</v>
      </c>
      <c r="I70">
        <v>2</v>
      </c>
      <c r="J70">
        <v>100108</v>
      </c>
      <c r="K70" t="s">
        <v>11438</v>
      </c>
      <c r="L70">
        <v>100108003</v>
      </c>
      <c r="M70" t="s">
        <v>17010</v>
      </c>
      <c r="N70">
        <v>0</v>
      </c>
      <c r="O70">
        <v>1</v>
      </c>
    </row>
    <row r="71" spans="1:15" hidden="1" x14ac:dyDescent="0.25">
      <c r="A71">
        <v>1</v>
      </c>
      <c r="B71">
        <v>5</v>
      </c>
      <c r="C71" t="s">
        <v>800</v>
      </c>
      <c r="D71">
        <v>54</v>
      </c>
      <c r="E71" t="s">
        <v>1225</v>
      </c>
      <c r="F71">
        <v>5401</v>
      </c>
      <c r="G71" t="s">
        <v>1216</v>
      </c>
      <c r="H71" t="s">
        <v>27853</v>
      </c>
      <c r="I71">
        <v>2</v>
      </c>
      <c r="J71">
        <v>100108</v>
      </c>
      <c r="K71" t="s">
        <v>11438</v>
      </c>
      <c r="L71">
        <v>100108004</v>
      </c>
      <c r="M71" t="s">
        <v>16311</v>
      </c>
      <c r="N71">
        <v>0</v>
      </c>
      <c r="O71">
        <v>1</v>
      </c>
    </row>
    <row r="72" spans="1:15" hidden="1" x14ac:dyDescent="0.25">
      <c r="A72">
        <v>1</v>
      </c>
      <c r="B72">
        <v>5</v>
      </c>
      <c r="C72" t="s">
        <v>800</v>
      </c>
      <c r="D72">
        <v>54</v>
      </c>
      <c r="E72" t="s">
        <v>1225</v>
      </c>
      <c r="F72">
        <v>5401</v>
      </c>
      <c r="G72" t="s">
        <v>1216</v>
      </c>
      <c r="H72" t="s">
        <v>27853</v>
      </c>
      <c r="I72">
        <v>2</v>
      </c>
      <c r="J72">
        <v>100108</v>
      </c>
      <c r="K72" t="s">
        <v>11438</v>
      </c>
      <c r="L72">
        <v>100108005</v>
      </c>
      <c r="M72" t="s">
        <v>5400</v>
      </c>
      <c r="N72">
        <v>0</v>
      </c>
      <c r="O72">
        <v>1</v>
      </c>
    </row>
    <row r="73" spans="1:15" hidden="1" x14ac:dyDescent="0.25">
      <c r="A73">
        <v>1</v>
      </c>
      <c r="B73">
        <v>5</v>
      </c>
      <c r="C73" t="s">
        <v>800</v>
      </c>
      <c r="D73">
        <v>54</v>
      </c>
      <c r="E73" t="s">
        <v>1225</v>
      </c>
      <c r="F73">
        <v>5401</v>
      </c>
      <c r="G73" t="s">
        <v>1216</v>
      </c>
      <c r="H73" t="s">
        <v>27853</v>
      </c>
      <c r="I73">
        <v>2</v>
      </c>
      <c r="J73">
        <v>100112</v>
      </c>
      <c r="K73" t="s">
        <v>11530</v>
      </c>
      <c r="L73">
        <v>100112025</v>
      </c>
      <c r="M73" t="s">
        <v>11631</v>
      </c>
      <c r="N73">
        <v>0</v>
      </c>
      <c r="O73">
        <v>1</v>
      </c>
    </row>
    <row r="74" spans="1:15" hidden="1" x14ac:dyDescent="0.25">
      <c r="A74">
        <v>1</v>
      </c>
      <c r="B74">
        <v>5</v>
      </c>
      <c r="C74" t="s">
        <v>800</v>
      </c>
      <c r="D74">
        <v>54</v>
      </c>
      <c r="E74" t="s">
        <v>1225</v>
      </c>
      <c r="F74">
        <v>5401</v>
      </c>
      <c r="G74" t="s">
        <v>1216</v>
      </c>
      <c r="H74" t="s">
        <v>27853</v>
      </c>
      <c r="I74">
        <v>2</v>
      </c>
      <c r="J74">
        <v>100112</v>
      </c>
      <c r="K74" t="s">
        <v>11530</v>
      </c>
      <c r="L74">
        <v>100112027</v>
      </c>
      <c r="M74" t="s">
        <v>11641</v>
      </c>
      <c r="N74">
        <v>0</v>
      </c>
      <c r="O74">
        <v>1</v>
      </c>
    </row>
    <row r="75" spans="1:15" hidden="1" x14ac:dyDescent="0.25">
      <c r="A75">
        <v>1</v>
      </c>
      <c r="B75">
        <v>5</v>
      </c>
      <c r="C75" t="s">
        <v>800</v>
      </c>
      <c r="D75">
        <v>54</v>
      </c>
      <c r="E75" t="s">
        <v>1225</v>
      </c>
      <c r="F75">
        <v>5401</v>
      </c>
      <c r="G75" t="s">
        <v>1216</v>
      </c>
      <c r="H75" t="s">
        <v>27854</v>
      </c>
      <c r="I75">
        <v>3</v>
      </c>
      <c r="J75">
        <v>100103</v>
      </c>
      <c r="K75" t="s">
        <v>11337</v>
      </c>
      <c r="L75">
        <v>100103004</v>
      </c>
      <c r="M75" t="s">
        <v>27844</v>
      </c>
      <c r="N75">
        <v>0</v>
      </c>
      <c r="O75">
        <v>1</v>
      </c>
    </row>
    <row r="76" spans="1:15" hidden="1" x14ac:dyDescent="0.25">
      <c r="A76">
        <v>1</v>
      </c>
      <c r="B76">
        <v>5</v>
      </c>
      <c r="C76" t="s">
        <v>800</v>
      </c>
      <c r="D76">
        <v>54</v>
      </c>
      <c r="E76" t="s">
        <v>1225</v>
      </c>
      <c r="F76">
        <v>5401</v>
      </c>
      <c r="G76" t="s">
        <v>1216</v>
      </c>
      <c r="H76" t="s">
        <v>27854</v>
      </c>
      <c r="I76">
        <v>3</v>
      </c>
      <c r="J76">
        <v>100108</v>
      </c>
      <c r="K76" t="s">
        <v>11438</v>
      </c>
      <c r="L76">
        <v>100108004</v>
      </c>
      <c r="M76" t="s">
        <v>16311</v>
      </c>
      <c r="N76">
        <v>0</v>
      </c>
      <c r="O76">
        <v>1</v>
      </c>
    </row>
    <row r="77" spans="1:15" hidden="1" x14ac:dyDescent="0.25">
      <c r="A77">
        <v>1</v>
      </c>
      <c r="B77">
        <v>5</v>
      </c>
      <c r="C77" t="s">
        <v>800</v>
      </c>
      <c r="D77">
        <v>54</v>
      </c>
      <c r="E77" t="s">
        <v>1225</v>
      </c>
      <c r="F77">
        <v>5401</v>
      </c>
      <c r="G77" t="s">
        <v>1216</v>
      </c>
      <c r="H77" t="s">
        <v>27833</v>
      </c>
      <c r="I77">
        <v>5</v>
      </c>
      <c r="J77">
        <v>100108</v>
      </c>
      <c r="K77" t="s">
        <v>11438</v>
      </c>
      <c r="L77">
        <v>100108004</v>
      </c>
      <c r="M77" t="s">
        <v>16311</v>
      </c>
      <c r="N77">
        <v>0</v>
      </c>
      <c r="O77">
        <v>1</v>
      </c>
    </row>
    <row r="78" spans="1:15" hidden="1" x14ac:dyDescent="0.25">
      <c r="A78">
        <v>1</v>
      </c>
      <c r="B78">
        <v>5</v>
      </c>
      <c r="C78" t="s">
        <v>800</v>
      </c>
      <c r="D78">
        <v>54</v>
      </c>
      <c r="E78" t="s">
        <v>1225</v>
      </c>
      <c r="F78">
        <v>5401</v>
      </c>
      <c r="G78" t="s">
        <v>1216</v>
      </c>
      <c r="H78" t="s">
        <v>27834</v>
      </c>
      <c r="I78">
        <v>8</v>
      </c>
      <c r="J78">
        <v>100101</v>
      </c>
      <c r="K78" t="s">
        <v>11256</v>
      </c>
      <c r="L78">
        <v>100101001</v>
      </c>
      <c r="M78" t="s">
        <v>18392</v>
      </c>
      <c r="N78">
        <v>0</v>
      </c>
      <c r="O78">
        <v>1</v>
      </c>
    </row>
    <row r="79" spans="1:15" hidden="1" x14ac:dyDescent="0.25">
      <c r="A79">
        <v>1</v>
      </c>
      <c r="B79">
        <v>5</v>
      </c>
      <c r="C79" t="s">
        <v>800</v>
      </c>
      <c r="D79">
        <v>54</v>
      </c>
      <c r="E79" t="s">
        <v>1225</v>
      </c>
      <c r="F79">
        <v>5401</v>
      </c>
      <c r="G79" t="s">
        <v>1216</v>
      </c>
      <c r="H79" t="s">
        <v>27834</v>
      </c>
      <c r="I79">
        <v>8</v>
      </c>
      <c r="J79">
        <v>100101</v>
      </c>
      <c r="K79" t="s">
        <v>11256</v>
      </c>
      <c r="L79">
        <v>100101004</v>
      </c>
      <c r="M79" t="s">
        <v>16281</v>
      </c>
      <c r="N79">
        <v>0</v>
      </c>
      <c r="O79">
        <v>1</v>
      </c>
    </row>
    <row r="80" spans="1:15" hidden="1" x14ac:dyDescent="0.25">
      <c r="A80">
        <v>1</v>
      </c>
      <c r="B80">
        <v>5</v>
      </c>
      <c r="C80" t="s">
        <v>800</v>
      </c>
      <c r="D80">
        <v>54</v>
      </c>
      <c r="E80" t="s">
        <v>1225</v>
      </c>
      <c r="F80">
        <v>5401</v>
      </c>
      <c r="G80" t="s">
        <v>1216</v>
      </c>
      <c r="H80" t="s">
        <v>27834</v>
      </c>
      <c r="I80">
        <v>8</v>
      </c>
      <c r="J80">
        <v>100103</v>
      </c>
      <c r="K80" t="s">
        <v>11337</v>
      </c>
      <c r="L80">
        <v>100103003</v>
      </c>
      <c r="M80" t="s">
        <v>16985</v>
      </c>
      <c r="N80">
        <v>0</v>
      </c>
      <c r="O80">
        <v>1</v>
      </c>
    </row>
    <row r="81" spans="1:15" hidden="1" x14ac:dyDescent="0.25">
      <c r="A81">
        <v>1</v>
      </c>
      <c r="B81">
        <v>5</v>
      </c>
      <c r="C81" t="s">
        <v>800</v>
      </c>
      <c r="D81">
        <v>54</v>
      </c>
      <c r="E81" t="s">
        <v>1225</v>
      </c>
      <c r="F81">
        <v>5401</v>
      </c>
      <c r="G81" t="s">
        <v>1216</v>
      </c>
      <c r="H81" t="s">
        <v>27834</v>
      </c>
      <c r="I81">
        <v>8</v>
      </c>
      <c r="J81">
        <v>100107</v>
      </c>
      <c r="K81" t="s">
        <v>9429</v>
      </c>
      <c r="L81">
        <v>100107007</v>
      </c>
      <c r="M81" t="s">
        <v>11398</v>
      </c>
      <c r="N81">
        <v>0</v>
      </c>
      <c r="O81">
        <v>1</v>
      </c>
    </row>
    <row r="82" spans="1:15" hidden="1" x14ac:dyDescent="0.25">
      <c r="A82">
        <v>1</v>
      </c>
      <c r="B82">
        <v>5</v>
      </c>
      <c r="C82" t="s">
        <v>800</v>
      </c>
      <c r="D82">
        <v>54</v>
      </c>
      <c r="E82" t="s">
        <v>1225</v>
      </c>
      <c r="F82">
        <v>5401</v>
      </c>
      <c r="G82" t="s">
        <v>1216</v>
      </c>
      <c r="H82" t="s">
        <v>27834</v>
      </c>
      <c r="I82">
        <v>8</v>
      </c>
      <c r="J82">
        <v>100108</v>
      </c>
      <c r="K82" t="s">
        <v>11438</v>
      </c>
      <c r="L82">
        <v>100108004</v>
      </c>
      <c r="M82" t="s">
        <v>16311</v>
      </c>
      <c r="N82">
        <v>0</v>
      </c>
      <c r="O82">
        <v>1</v>
      </c>
    </row>
    <row r="83" spans="1:15" hidden="1" x14ac:dyDescent="0.25">
      <c r="A83">
        <v>1</v>
      </c>
      <c r="B83">
        <v>5</v>
      </c>
      <c r="C83" t="s">
        <v>800</v>
      </c>
      <c r="D83">
        <v>54</v>
      </c>
      <c r="E83" t="s">
        <v>1225</v>
      </c>
      <c r="F83">
        <v>5401</v>
      </c>
      <c r="G83" t="s">
        <v>1216</v>
      </c>
      <c r="H83" t="s">
        <v>27834</v>
      </c>
      <c r="I83">
        <v>8</v>
      </c>
      <c r="J83">
        <v>100112</v>
      </c>
      <c r="K83" t="s">
        <v>11530</v>
      </c>
      <c r="L83">
        <v>100112025</v>
      </c>
      <c r="M83" t="s">
        <v>11631</v>
      </c>
      <c r="N83">
        <v>0</v>
      </c>
      <c r="O83">
        <v>1</v>
      </c>
    </row>
    <row r="84" spans="1:15" x14ac:dyDescent="0.25">
      <c r="A84">
        <v>1</v>
      </c>
      <c r="B84">
        <v>5</v>
      </c>
      <c r="C84" t="s">
        <v>800</v>
      </c>
      <c r="D84">
        <v>54</v>
      </c>
      <c r="E84" t="s">
        <v>1225</v>
      </c>
      <c r="F84">
        <v>5401</v>
      </c>
      <c r="G84" t="s">
        <v>1216</v>
      </c>
      <c r="H84" t="s">
        <v>27838</v>
      </c>
      <c r="I84">
        <v>10</v>
      </c>
      <c r="J84">
        <v>100108</v>
      </c>
      <c r="K84" t="s">
        <v>11438</v>
      </c>
      <c r="L84">
        <v>100108004</v>
      </c>
      <c r="M84" t="s">
        <v>16311</v>
      </c>
      <c r="N84">
        <v>0</v>
      </c>
      <c r="O84">
        <v>1</v>
      </c>
    </row>
    <row r="85" spans="1:15" hidden="1" x14ac:dyDescent="0.25">
      <c r="A85">
        <v>1</v>
      </c>
      <c r="B85">
        <v>5</v>
      </c>
      <c r="C85" t="s">
        <v>800</v>
      </c>
      <c r="D85">
        <v>54</v>
      </c>
      <c r="E85" t="s">
        <v>1225</v>
      </c>
      <c r="F85">
        <v>5405</v>
      </c>
      <c r="G85" t="s">
        <v>1228</v>
      </c>
      <c r="H85" t="s">
        <v>27836</v>
      </c>
      <c r="I85">
        <v>1</v>
      </c>
      <c r="J85">
        <v>100106</v>
      </c>
      <c r="K85" t="s">
        <v>17000</v>
      </c>
      <c r="L85">
        <v>100106001</v>
      </c>
      <c r="M85" t="s">
        <v>18416</v>
      </c>
      <c r="N85">
        <v>0</v>
      </c>
      <c r="O85">
        <v>1</v>
      </c>
    </row>
    <row r="86" spans="1:15" hidden="1" x14ac:dyDescent="0.25">
      <c r="A86">
        <v>1</v>
      </c>
      <c r="B86">
        <v>5</v>
      </c>
      <c r="C86" t="s">
        <v>800</v>
      </c>
      <c r="D86">
        <v>55</v>
      </c>
      <c r="E86" t="s">
        <v>1231</v>
      </c>
      <c r="F86">
        <v>5501</v>
      </c>
      <c r="G86" t="s">
        <v>1231</v>
      </c>
      <c r="H86" t="s">
        <v>27836</v>
      </c>
      <c r="I86">
        <v>1</v>
      </c>
      <c r="J86">
        <v>100106</v>
      </c>
      <c r="K86" t="s">
        <v>17000</v>
      </c>
      <c r="L86">
        <v>100106001</v>
      </c>
      <c r="M86" t="s">
        <v>18416</v>
      </c>
      <c r="N86">
        <v>0</v>
      </c>
      <c r="O86">
        <v>1</v>
      </c>
    </row>
    <row r="87" spans="1:15" hidden="1" x14ac:dyDescent="0.25">
      <c r="A87">
        <v>1</v>
      </c>
      <c r="B87">
        <v>5</v>
      </c>
      <c r="C87" t="s">
        <v>800</v>
      </c>
      <c r="D87">
        <v>55</v>
      </c>
      <c r="E87" t="s">
        <v>1231</v>
      </c>
      <c r="F87">
        <v>5501</v>
      </c>
      <c r="G87" t="s">
        <v>1231</v>
      </c>
      <c r="H87" t="s">
        <v>27836</v>
      </c>
      <c r="I87">
        <v>1</v>
      </c>
      <c r="J87">
        <v>100106</v>
      </c>
      <c r="K87" t="s">
        <v>17000</v>
      </c>
      <c r="L87">
        <v>100106002</v>
      </c>
      <c r="M87" t="s">
        <v>17703</v>
      </c>
      <c r="N87">
        <v>0</v>
      </c>
      <c r="O87">
        <v>1</v>
      </c>
    </row>
    <row r="88" spans="1:15" hidden="1" x14ac:dyDescent="0.25">
      <c r="A88">
        <v>1</v>
      </c>
      <c r="B88">
        <v>5</v>
      </c>
      <c r="C88" t="s">
        <v>800</v>
      </c>
      <c r="D88">
        <v>55</v>
      </c>
      <c r="E88" t="s">
        <v>1231</v>
      </c>
      <c r="F88">
        <v>5506</v>
      </c>
      <c r="G88" t="s">
        <v>1243</v>
      </c>
      <c r="H88" t="s">
        <v>27836</v>
      </c>
      <c r="I88">
        <v>1</v>
      </c>
      <c r="J88">
        <v>100106</v>
      </c>
      <c r="K88" t="s">
        <v>17000</v>
      </c>
      <c r="L88">
        <v>100106001</v>
      </c>
      <c r="M88" t="s">
        <v>18416</v>
      </c>
      <c r="N88">
        <v>0</v>
      </c>
      <c r="O88">
        <v>1</v>
      </c>
    </row>
    <row r="89" spans="1:15" hidden="1" x14ac:dyDescent="0.25">
      <c r="A89">
        <v>1</v>
      </c>
      <c r="B89">
        <v>5</v>
      </c>
      <c r="C89" t="s">
        <v>800</v>
      </c>
      <c r="D89">
        <v>56</v>
      </c>
      <c r="E89" t="s">
        <v>1246</v>
      </c>
      <c r="F89">
        <v>5601</v>
      </c>
      <c r="G89" t="s">
        <v>1246</v>
      </c>
      <c r="H89" t="s">
        <v>27836</v>
      </c>
      <c r="I89">
        <v>1</v>
      </c>
      <c r="J89">
        <v>100106</v>
      </c>
      <c r="K89" t="s">
        <v>17000</v>
      </c>
      <c r="L89">
        <v>100106001</v>
      </c>
      <c r="M89" t="s">
        <v>18416</v>
      </c>
      <c r="N89">
        <v>0</v>
      </c>
      <c r="O89">
        <v>1</v>
      </c>
    </row>
    <row r="90" spans="1:15" hidden="1" x14ac:dyDescent="0.25">
      <c r="A90">
        <v>1</v>
      </c>
      <c r="B90">
        <v>5</v>
      </c>
      <c r="C90" t="s">
        <v>800</v>
      </c>
      <c r="D90">
        <v>57</v>
      </c>
      <c r="E90" t="s">
        <v>27855</v>
      </c>
      <c r="F90">
        <v>5701</v>
      </c>
      <c r="G90" t="s">
        <v>1264</v>
      </c>
      <c r="H90" t="s">
        <v>27854</v>
      </c>
      <c r="I90">
        <v>3</v>
      </c>
      <c r="J90">
        <v>100101</v>
      </c>
      <c r="K90" t="s">
        <v>11256</v>
      </c>
      <c r="L90">
        <v>100101001</v>
      </c>
      <c r="M90" t="s">
        <v>18392</v>
      </c>
      <c r="N90">
        <v>0</v>
      </c>
      <c r="O90">
        <v>1</v>
      </c>
    </row>
    <row r="91" spans="1:15" hidden="1" x14ac:dyDescent="0.25">
      <c r="A91">
        <v>1</v>
      </c>
      <c r="B91">
        <v>5</v>
      </c>
      <c r="C91" t="s">
        <v>800</v>
      </c>
      <c r="D91">
        <v>57</v>
      </c>
      <c r="E91" t="s">
        <v>27855</v>
      </c>
      <c r="F91">
        <v>5701</v>
      </c>
      <c r="G91" t="s">
        <v>1264</v>
      </c>
      <c r="H91" t="s">
        <v>27854</v>
      </c>
      <c r="I91">
        <v>3</v>
      </c>
      <c r="J91">
        <v>100103</v>
      </c>
      <c r="K91" t="s">
        <v>11337</v>
      </c>
      <c r="L91">
        <v>100103001</v>
      </c>
      <c r="M91" t="s">
        <v>18402</v>
      </c>
      <c r="N91">
        <v>0</v>
      </c>
      <c r="O91">
        <v>1</v>
      </c>
    </row>
    <row r="92" spans="1:15" hidden="1" x14ac:dyDescent="0.25">
      <c r="A92">
        <v>1</v>
      </c>
      <c r="B92">
        <v>5</v>
      </c>
      <c r="C92" t="s">
        <v>800</v>
      </c>
      <c r="D92">
        <v>57</v>
      </c>
      <c r="E92" t="s">
        <v>27855</v>
      </c>
      <c r="F92">
        <v>5701</v>
      </c>
      <c r="G92" t="s">
        <v>1264</v>
      </c>
      <c r="H92" t="s">
        <v>27854</v>
      </c>
      <c r="I92">
        <v>3</v>
      </c>
      <c r="J92">
        <v>100103</v>
      </c>
      <c r="K92" t="s">
        <v>11337</v>
      </c>
      <c r="L92">
        <v>100103004</v>
      </c>
      <c r="M92" t="s">
        <v>27844</v>
      </c>
      <c r="N92">
        <v>0</v>
      </c>
      <c r="O92">
        <v>1</v>
      </c>
    </row>
    <row r="93" spans="1:15" hidden="1" x14ac:dyDescent="0.25">
      <c r="A93">
        <v>1</v>
      </c>
      <c r="B93">
        <v>5</v>
      </c>
      <c r="C93" t="s">
        <v>800</v>
      </c>
      <c r="D93">
        <v>57</v>
      </c>
      <c r="E93" t="s">
        <v>27855</v>
      </c>
      <c r="F93">
        <v>5701</v>
      </c>
      <c r="G93" t="s">
        <v>1264</v>
      </c>
      <c r="H93" t="s">
        <v>27854</v>
      </c>
      <c r="I93">
        <v>3</v>
      </c>
      <c r="J93">
        <v>100104</v>
      </c>
      <c r="K93" t="s">
        <v>11362</v>
      </c>
      <c r="L93">
        <v>100104005</v>
      </c>
      <c r="M93" t="s">
        <v>11363</v>
      </c>
      <c r="N93">
        <v>0</v>
      </c>
      <c r="O93">
        <v>1</v>
      </c>
    </row>
    <row r="94" spans="1:15" hidden="1" x14ac:dyDescent="0.25">
      <c r="A94">
        <v>1</v>
      </c>
      <c r="B94">
        <v>5</v>
      </c>
      <c r="C94" t="s">
        <v>800</v>
      </c>
      <c r="D94">
        <v>57</v>
      </c>
      <c r="E94" t="s">
        <v>27855</v>
      </c>
      <c r="F94">
        <v>5701</v>
      </c>
      <c r="G94" t="s">
        <v>1264</v>
      </c>
      <c r="H94" t="s">
        <v>27854</v>
      </c>
      <c r="I94">
        <v>3</v>
      </c>
      <c r="J94">
        <v>100108</v>
      </c>
      <c r="K94" t="s">
        <v>11438</v>
      </c>
      <c r="L94">
        <v>100108004</v>
      </c>
      <c r="M94" t="s">
        <v>16311</v>
      </c>
      <c r="N94">
        <v>0</v>
      </c>
      <c r="O94">
        <v>1</v>
      </c>
    </row>
    <row r="95" spans="1:15" hidden="1" x14ac:dyDescent="0.25">
      <c r="A95">
        <v>1</v>
      </c>
      <c r="B95">
        <v>5</v>
      </c>
      <c r="C95" t="s">
        <v>800</v>
      </c>
      <c r="D95">
        <v>57</v>
      </c>
      <c r="E95" t="s">
        <v>27855</v>
      </c>
      <c r="F95">
        <v>5701</v>
      </c>
      <c r="G95" t="s">
        <v>1264</v>
      </c>
      <c r="H95" t="s">
        <v>27854</v>
      </c>
      <c r="I95">
        <v>3</v>
      </c>
      <c r="J95">
        <v>100109</v>
      </c>
      <c r="K95" t="s">
        <v>18431</v>
      </c>
      <c r="L95">
        <v>100109001</v>
      </c>
      <c r="M95" t="s">
        <v>27849</v>
      </c>
      <c r="N95">
        <v>0</v>
      </c>
      <c r="O95">
        <v>1</v>
      </c>
    </row>
    <row r="96" spans="1:15" hidden="1" x14ac:dyDescent="0.25">
      <c r="A96">
        <v>1</v>
      </c>
      <c r="B96">
        <v>5</v>
      </c>
      <c r="C96" t="s">
        <v>800</v>
      </c>
      <c r="D96">
        <v>57</v>
      </c>
      <c r="E96" t="s">
        <v>27855</v>
      </c>
      <c r="F96">
        <v>5701</v>
      </c>
      <c r="G96" t="s">
        <v>1264</v>
      </c>
      <c r="H96" t="s">
        <v>27854</v>
      </c>
      <c r="I96">
        <v>3</v>
      </c>
      <c r="J96">
        <v>100112</v>
      </c>
      <c r="K96" t="s">
        <v>11530</v>
      </c>
      <c r="L96">
        <v>100112013</v>
      </c>
      <c r="M96" t="s">
        <v>11571</v>
      </c>
      <c r="N96">
        <v>0</v>
      </c>
      <c r="O96">
        <v>1</v>
      </c>
    </row>
    <row r="97" spans="1:15" hidden="1" x14ac:dyDescent="0.25">
      <c r="A97">
        <v>1</v>
      </c>
      <c r="B97">
        <v>5</v>
      </c>
      <c r="C97" t="s">
        <v>800</v>
      </c>
      <c r="D97">
        <v>57</v>
      </c>
      <c r="E97" t="s">
        <v>27855</v>
      </c>
      <c r="F97">
        <v>5701</v>
      </c>
      <c r="G97" t="s">
        <v>1264</v>
      </c>
      <c r="H97" t="s">
        <v>27854</v>
      </c>
      <c r="I97">
        <v>3</v>
      </c>
      <c r="J97">
        <v>100112</v>
      </c>
      <c r="K97" t="s">
        <v>11530</v>
      </c>
      <c r="L97">
        <v>100112025</v>
      </c>
      <c r="M97" t="s">
        <v>11631</v>
      </c>
      <c r="N97">
        <v>0</v>
      </c>
      <c r="O97">
        <v>1</v>
      </c>
    </row>
    <row r="98" spans="1:15" hidden="1" x14ac:dyDescent="0.25">
      <c r="A98">
        <v>1</v>
      </c>
      <c r="B98">
        <v>5</v>
      </c>
      <c r="C98" t="s">
        <v>800</v>
      </c>
      <c r="D98">
        <v>57</v>
      </c>
      <c r="E98" t="s">
        <v>27855</v>
      </c>
      <c r="F98">
        <v>5701</v>
      </c>
      <c r="G98" t="s">
        <v>1264</v>
      </c>
      <c r="H98" t="s">
        <v>27840</v>
      </c>
      <c r="I98">
        <v>9</v>
      </c>
      <c r="J98">
        <v>100105</v>
      </c>
      <c r="K98" t="s">
        <v>11377</v>
      </c>
      <c r="L98">
        <v>100105004</v>
      </c>
      <c r="M98" t="s">
        <v>16301</v>
      </c>
      <c r="N98">
        <v>0</v>
      </c>
      <c r="O98">
        <v>4</v>
      </c>
    </row>
    <row r="99" spans="1:15" hidden="1" x14ac:dyDescent="0.25">
      <c r="A99">
        <v>1</v>
      </c>
      <c r="B99">
        <v>5</v>
      </c>
      <c r="C99" t="s">
        <v>800</v>
      </c>
      <c r="D99">
        <v>57</v>
      </c>
      <c r="E99" t="s">
        <v>27855</v>
      </c>
      <c r="F99">
        <v>5701</v>
      </c>
      <c r="G99" t="s">
        <v>1264</v>
      </c>
      <c r="H99" t="s">
        <v>27852</v>
      </c>
      <c r="I99">
        <v>4</v>
      </c>
      <c r="J99">
        <v>100103</v>
      </c>
      <c r="K99" t="s">
        <v>11337</v>
      </c>
      <c r="L99">
        <v>100103004</v>
      </c>
      <c r="M99" t="s">
        <v>27844</v>
      </c>
      <c r="N99">
        <v>0</v>
      </c>
      <c r="O99">
        <v>1</v>
      </c>
    </row>
    <row r="100" spans="1:15" hidden="1" x14ac:dyDescent="0.25">
      <c r="A100">
        <v>1</v>
      </c>
      <c r="B100">
        <v>5</v>
      </c>
      <c r="C100" t="s">
        <v>800</v>
      </c>
      <c r="D100">
        <v>57</v>
      </c>
      <c r="E100" t="s">
        <v>27855</v>
      </c>
      <c r="F100">
        <v>5701</v>
      </c>
      <c r="G100" t="s">
        <v>1264</v>
      </c>
      <c r="H100" t="s">
        <v>27852</v>
      </c>
      <c r="I100">
        <v>4</v>
      </c>
      <c r="J100">
        <v>100109</v>
      </c>
      <c r="K100" t="s">
        <v>18431</v>
      </c>
      <c r="L100">
        <v>100109001</v>
      </c>
      <c r="M100" t="s">
        <v>27849</v>
      </c>
      <c r="N100">
        <v>0</v>
      </c>
      <c r="O100">
        <v>3</v>
      </c>
    </row>
    <row r="101" spans="1:15" hidden="1" x14ac:dyDescent="0.25">
      <c r="A101">
        <v>1</v>
      </c>
      <c r="B101">
        <v>5</v>
      </c>
      <c r="C101" t="s">
        <v>800</v>
      </c>
      <c r="D101">
        <v>57</v>
      </c>
      <c r="E101" t="s">
        <v>27855</v>
      </c>
      <c r="F101">
        <v>5701</v>
      </c>
      <c r="G101" t="s">
        <v>1264</v>
      </c>
      <c r="H101" t="s">
        <v>27834</v>
      </c>
      <c r="I101">
        <v>8</v>
      </c>
      <c r="J101">
        <v>100101</v>
      </c>
      <c r="K101" t="s">
        <v>11256</v>
      </c>
      <c r="L101">
        <v>100101004</v>
      </c>
      <c r="M101" t="s">
        <v>16281</v>
      </c>
      <c r="N101">
        <v>0</v>
      </c>
      <c r="O101">
        <v>1</v>
      </c>
    </row>
    <row r="102" spans="1:15" hidden="1" x14ac:dyDescent="0.25">
      <c r="A102">
        <v>1</v>
      </c>
      <c r="B102">
        <v>5</v>
      </c>
      <c r="C102" t="s">
        <v>800</v>
      </c>
      <c r="D102">
        <v>57</v>
      </c>
      <c r="E102" t="s">
        <v>27855</v>
      </c>
      <c r="F102">
        <v>5701</v>
      </c>
      <c r="G102" t="s">
        <v>1264</v>
      </c>
      <c r="H102" t="s">
        <v>27834</v>
      </c>
      <c r="I102">
        <v>8</v>
      </c>
      <c r="J102">
        <v>100101</v>
      </c>
      <c r="K102" t="s">
        <v>11256</v>
      </c>
      <c r="L102">
        <v>100101008</v>
      </c>
      <c r="M102" t="s">
        <v>27843</v>
      </c>
      <c r="N102">
        <v>0</v>
      </c>
      <c r="O102">
        <v>1</v>
      </c>
    </row>
    <row r="103" spans="1:15" hidden="1" x14ac:dyDescent="0.25">
      <c r="A103">
        <v>1</v>
      </c>
      <c r="B103">
        <v>5</v>
      </c>
      <c r="C103" t="s">
        <v>800</v>
      </c>
      <c r="D103">
        <v>57</v>
      </c>
      <c r="E103" t="s">
        <v>27855</v>
      </c>
      <c r="F103">
        <v>5701</v>
      </c>
      <c r="G103" t="s">
        <v>1264</v>
      </c>
      <c r="H103" t="s">
        <v>27834</v>
      </c>
      <c r="I103">
        <v>8</v>
      </c>
      <c r="J103">
        <v>100103</v>
      </c>
      <c r="K103" t="s">
        <v>11337</v>
      </c>
      <c r="L103">
        <v>100103003</v>
      </c>
      <c r="M103" t="s">
        <v>16985</v>
      </c>
      <c r="N103">
        <v>0</v>
      </c>
      <c r="O103">
        <v>1</v>
      </c>
    </row>
    <row r="104" spans="1:15" x14ac:dyDescent="0.25">
      <c r="A104">
        <v>1</v>
      </c>
      <c r="B104">
        <v>5</v>
      </c>
      <c r="C104" t="s">
        <v>800</v>
      </c>
      <c r="D104">
        <v>57</v>
      </c>
      <c r="E104" t="s">
        <v>27855</v>
      </c>
      <c r="F104">
        <v>5701</v>
      </c>
      <c r="G104" t="s">
        <v>1264</v>
      </c>
      <c r="H104" t="s">
        <v>27838</v>
      </c>
      <c r="I104">
        <v>10</v>
      </c>
      <c r="J104">
        <v>100103</v>
      </c>
      <c r="K104" t="s">
        <v>11337</v>
      </c>
      <c r="L104">
        <v>100103004</v>
      </c>
      <c r="M104" t="s">
        <v>27844</v>
      </c>
      <c r="N104">
        <v>0</v>
      </c>
      <c r="O104">
        <v>1</v>
      </c>
    </row>
    <row r="105" spans="1:15" x14ac:dyDescent="0.25">
      <c r="A105">
        <v>1</v>
      </c>
      <c r="B105">
        <v>5</v>
      </c>
      <c r="C105" t="s">
        <v>800</v>
      </c>
      <c r="D105">
        <v>57</v>
      </c>
      <c r="E105" t="s">
        <v>27855</v>
      </c>
      <c r="F105">
        <v>5701</v>
      </c>
      <c r="G105" t="s">
        <v>1264</v>
      </c>
      <c r="H105" t="s">
        <v>27838</v>
      </c>
      <c r="I105">
        <v>10</v>
      </c>
      <c r="J105">
        <v>100104</v>
      </c>
      <c r="K105" t="s">
        <v>11362</v>
      </c>
      <c r="L105">
        <v>100104002</v>
      </c>
      <c r="M105" t="s">
        <v>27846</v>
      </c>
      <c r="N105">
        <v>0</v>
      </c>
      <c r="O105">
        <v>1</v>
      </c>
    </row>
    <row r="106" spans="1:15" x14ac:dyDescent="0.25">
      <c r="A106">
        <v>1</v>
      </c>
      <c r="B106">
        <v>5</v>
      </c>
      <c r="C106" t="s">
        <v>800</v>
      </c>
      <c r="D106">
        <v>57</v>
      </c>
      <c r="E106" t="s">
        <v>27855</v>
      </c>
      <c r="F106">
        <v>5701</v>
      </c>
      <c r="G106" t="s">
        <v>1264</v>
      </c>
      <c r="H106" t="s">
        <v>27838</v>
      </c>
      <c r="I106">
        <v>10</v>
      </c>
      <c r="J106">
        <v>100104</v>
      </c>
      <c r="K106" t="s">
        <v>11362</v>
      </c>
      <c r="L106">
        <v>100104005</v>
      </c>
      <c r="M106" t="s">
        <v>11363</v>
      </c>
      <c r="N106">
        <v>0</v>
      </c>
      <c r="O106">
        <v>1</v>
      </c>
    </row>
    <row r="107" spans="1:15" hidden="1" x14ac:dyDescent="0.25">
      <c r="A107">
        <v>1</v>
      </c>
      <c r="B107">
        <v>5</v>
      </c>
      <c r="C107" t="s">
        <v>800</v>
      </c>
      <c r="D107">
        <v>57</v>
      </c>
      <c r="E107" t="s">
        <v>27855</v>
      </c>
      <c r="F107">
        <v>5705</v>
      </c>
      <c r="G107" t="s">
        <v>27856</v>
      </c>
      <c r="H107" t="s">
        <v>27852</v>
      </c>
      <c r="I107">
        <v>4</v>
      </c>
      <c r="J107">
        <v>100112</v>
      </c>
      <c r="K107" t="s">
        <v>11530</v>
      </c>
      <c r="L107">
        <v>100112049</v>
      </c>
      <c r="M107" t="s">
        <v>27857</v>
      </c>
      <c r="N107">
        <v>0</v>
      </c>
      <c r="O107">
        <v>1</v>
      </c>
    </row>
    <row r="108" spans="1:15" hidden="1" x14ac:dyDescent="0.25">
      <c r="A108">
        <v>1</v>
      </c>
      <c r="B108">
        <v>5</v>
      </c>
      <c r="C108" t="s">
        <v>800</v>
      </c>
      <c r="D108">
        <v>57</v>
      </c>
      <c r="E108" t="s">
        <v>27855</v>
      </c>
      <c r="F108">
        <v>5705</v>
      </c>
      <c r="G108" t="s">
        <v>27856</v>
      </c>
      <c r="H108" t="s">
        <v>27852</v>
      </c>
      <c r="I108">
        <v>4</v>
      </c>
      <c r="J108">
        <v>100101</v>
      </c>
      <c r="K108" t="s">
        <v>11256</v>
      </c>
      <c r="L108">
        <v>100101007</v>
      </c>
      <c r="M108" t="s">
        <v>11267</v>
      </c>
      <c r="N108">
        <v>0</v>
      </c>
      <c r="O108">
        <v>1</v>
      </c>
    </row>
    <row r="109" spans="1:15" hidden="1" x14ac:dyDescent="0.25">
      <c r="A109">
        <v>1</v>
      </c>
      <c r="B109">
        <v>5</v>
      </c>
      <c r="C109" t="s">
        <v>800</v>
      </c>
      <c r="D109">
        <v>57</v>
      </c>
      <c r="E109" t="s">
        <v>27855</v>
      </c>
      <c r="F109">
        <v>5705</v>
      </c>
      <c r="G109" t="s">
        <v>27856</v>
      </c>
      <c r="H109" t="s">
        <v>27852</v>
      </c>
      <c r="I109">
        <v>4</v>
      </c>
      <c r="J109">
        <v>100101</v>
      </c>
      <c r="K109" t="s">
        <v>11256</v>
      </c>
      <c r="L109">
        <v>100101009</v>
      </c>
      <c r="M109" t="s">
        <v>27858</v>
      </c>
      <c r="N109">
        <v>0</v>
      </c>
      <c r="O109">
        <v>1</v>
      </c>
    </row>
    <row r="110" spans="1:15" hidden="1" x14ac:dyDescent="0.25">
      <c r="A110">
        <v>1</v>
      </c>
      <c r="B110">
        <v>5</v>
      </c>
      <c r="C110" t="s">
        <v>800</v>
      </c>
      <c r="D110">
        <v>57</v>
      </c>
      <c r="E110" t="s">
        <v>27855</v>
      </c>
      <c r="F110">
        <v>5705</v>
      </c>
      <c r="G110" t="s">
        <v>27856</v>
      </c>
      <c r="H110" t="s">
        <v>27852</v>
      </c>
      <c r="I110">
        <v>4</v>
      </c>
      <c r="J110">
        <v>100103</v>
      </c>
      <c r="K110" t="s">
        <v>11337</v>
      </c>
      <c r="L110">
        <v>100103004</v>
      </c>
      <c r="M110" t="s">
        <v>27844</v>
      </c>
      <c r="N110">
        <v>0</v>
      </c>
      <c r="O110">
        <v>3</v>
      </c>
    </row>
    <row r="111" spans="1:15" hidden="1" x14ac:dyDescent="0.25">
      <c r="A111">
        <v>1</v>
      </c>
      <c r="B111">
        <v>5</v>
      </c>
      <c r="C111" t="s">
        <v>800</v>
      </c>
      <c r="D111">
        <v>57</v>
      </c>
      <c r="E111" t="s">
        <v>27855</v>
      </c>
      <c r="F111">
        <v>5705</v>
      </c>
      <c r="G111" t="s">
        <v>27856</v>
      </c>
      <c r="H111" t="s">
        <v>27852</v>
      </c>
      <c r="I111">
        <v>4</v>
      </c>
      <c r="J111">
        <v>100104</v>
      </c>
      <c r="K111" t="s">
        <v>11362</v>
      </c>
      <c r="L111">
        <v>100104002</v>
      </c>
      <c r="M111" t="s">
        <v>27846</v>
      </c>
      <c r="N111">
        <v>0</v>
      </c>
      <c r="O111">
        <v>1</v>
      </c>
    </row>
    <row r="112" spans="1:15" hidden="1" x14ac:dyDescent="0.25">
      <c r="A112">
        <v>1</v>
      </c>
      <c r="B112">
        <v>5</v>
      </c>
      <c r="C112" t="s">
        <v>800</v>
      </c>
      <c r="D112">
        <v>57</v>
      </c>
      <c r="E112" t="s">
        <v>27855</v>
      </c>
      <c r="F112">
        <v>5705</v>
      </c>
      <c r="G112" t="s">
        <v>27856</v>
      </c>
      <c r="H112" t="s">
        <v>27852</v>
      </c>
      <c r="I112">
        <v>4</v>
      </c>
      <c r="J112">
        <v>100104</v>
      </c>
      <c r="K112" t="s">
        <v>11362</v>
      </c>
      <c r="L112">
        <v>100104005</v>
      </c>
      <c r="M112" t="s">
        <v>11363</v>
      </c>
      <c r="N112">
        <v>0</v>
      </c>
      <c r="O112">
        <v>1</v>
      </c>
    </row>
    <row r="113" spans="1:15" hidden="1" x14ac:dyDescent="0.25">
      <c r="A113">
        <v>1</v>
      </c>
      <c r="B113">
        <v>5</v>
      </c>
      <c r="C113" t="s">
        <v>800</v>
      </c>
      <c r="D113">
        <v>57</v>
      </c>
      <c r="E113" t="s">
        <v>27855</v>
      </c>
      <c r="F113">
        <v>5705</v>
      </c>
      <c r="G113" t="s">
        <v>27856</v>
      </c>
      <c r="H113" t="s">
        <v>27852</v>
      </c>
      <c r="I113">
        <v>4</v>
      </c>
      <c r="J113">
        <v>100108</v>
      </c>
      <c r="K113" t="s">
        <v>11438</v>
      </c>
      <c r="L113">
        <v>100108005</v>
      </c>
      <c r="M113" t="s">
        <v>5400</v>
      </c>
      <c r="N113">
        <v>0</v>
      </c>
      <c r="O113">
        <v>1</v>
      </c>
    </row>
    <row r="114" spans="1:15" hidden="1" x14ac:dyDescent="0.25">
      <c r="A114">
        <v>1</v>
      </c>
      <c r="B114">
        <v>5</v>
      </c>
      <c r="C114" t="s">
        <v>800</v>
      </c>
      <c r="D114">
        <v>57</v>
      </c>
      <c r="E114" t="s">
        <v>27855</v>
      </c>
      <c r="F114">
        <v>5705</v>
      </c>
      <c r="G114" t="s">
        <v>27856</v>
      </c>
      <c r="H114" t="s">
        <v>27852</v>
      </c>
      <c r="I114">
        <v>4</v>
      </c>
      <c r="J114">
        <v>100108</v>
      </c>
      <c r="K114" t="s">
        <v>11438</v>
      </c>
      <c r="L114">
        <v>100108006</v>
      </c>
      <c r="M114" t="s">
        <v>11443</v>
      </c>
      <c r="N114">
        <v>0</v>
      </c>
      <c r="O114">
        <v>1</v>
      </c>
    </row>
    <row r="115" spans="1:15" hidden="1" x14ac:dyDescent="0.25">
      <c r="A115">
        <v>1</v>
      </c>
      <c r="B115">
        <v>5</v>
      </c>
      <c r="C115" t="s">
        <v>800</v>
      </c>
      <c r="D115">
        <v>57</v>
      </c>
      <c r="E115" t="s">
        <v>27855</v>
      </c>
      <c r="F115">
        <v>5705</v>
      </c>
      <c r="G115" t="s">
        <v>27856</v>
      </c>
      <c r="H115" t="s">
        <v>27852</v>
      </c>
      <c r="I115">
        <v>4</v>
      </c>
      <c r="J115">
        <v>100109</v>
      </c>
      <c r="K115" t="s">
        <v>18431</v>
      </c>
      <c r="L115">
        <v>100109001</v>
      </c>
      <c r="M115" t="s">
        <v>27849</v>
      </c>
      <c r="N115">
        <v>0</v>
      </c>
      <c r="O115">
        <v>2</v>
      </c>
    </row>
    <row r="116" spans="1:15" hidden="1" x14ac:dyDescent="0.25">
      <c r="A116">
        <v>1</v>
      </c>
      <c r="B116">
        <v>5</v>
      </c>
      <c r="C116" t="s">
        <v>800</v>
      </c>
      <c r="D116">
        <v>57</v>
      </c>
      <c r="E116" t="s">
        <v>27855</v>
      </c>
      <c r="F116">
        <v>5705</v>
      </c>
      <c r="G116" t="s">
        <v>27856</v>
      </c>
      <c r="H116" t="s">
        <v>27852</v>
      </c>
      <c r="I116">
        <v>4</v>
      </c>
      <c r="J116">
        <v>100112</v>
      </c>
      <c r="K116" t="s">
        <v>11530</v>
      </c>
      <c r="L116">
        <v>100112017</v>
      </c>
      <c r="M116" t="s">
        <v>11591</v>
      </c>
      <c r="N116">
        <v>0</v>
      </c>
      <c r="O116">
        <v>1</v>
      </c>
    </row>
    <row r="117" spans="1:15" hidden="1" x14ac:dyDescent="0.25">
      <c r="A117">
        <v>1</v>
      </c>
      <c r="B117">
        <v>5</v>
      </c>
      <c r="C117" t="s">
        <v>800</v>
      </c>
      <c r="D117">
        <v>57</v>
      </c>
      <c r="E117" t="s">
        <v>27855</v>
      </c>
      <c r="F117">
        <v>5705</v>
      </c>
      <c r="G117" t="s">
        <v>27856</v>
      </c>
      <c r="H117" t="s">
        <v>27852</v>
      </c>
      <c r="I117">
        <v>4</v>
      </c>
      <c r="J117">
        <v>100112</v>
      </c>
      <c r="K117" t="s">
        <v>11530</v>
      </c>
      <c r="L117">
        <v>100112020</v>
      </c>
      <c r="M117" t="s">
        <v>11606</v>
      </c>
      <c r="N117">
        <v>0</v>
      </c>
      <c r="O117">
        <v>1</v>
      </c>
    </row>
    <row r="118" spans="1:15" hidden="1" x14ac:dyDescent="0.25">
      <c r="A118">
        <v>1</v>
      </c>
      <c r="B118">
        <v>5</v>
      </c>
      <c r="C118" t="s">
        <v>800</v>
      </c>
      <c r="D118">
        <v>57</v>
      </c>
      <c r="E118" t="s">
        <v>27855</v>
      </c>
      <c r="F118">
        <v>5705</v>
      </c>
      <c r="G118" t="s">
        <v>27856</v>
      </c>
      <c r="H118" t="s">
        <v>27852</v>
      </c>
      <c r="I118">
        <v>4</v>
      </c>
      <c r="J118">
        <v>100112</v>
      </c>
      <c r="K118" t="s">
        <v>11530</v>
      </c>
      <c r="L118">
        <v>100112025</v>
      </c>
      <c r="M118" t="s">
        <v>11631</v>
      </c>
      <c r="N118">
        <v>0</v>
      </c>
      <c r="O118">
        <v>1</v>
      </c>
    </row>
    <row r="119" spans="1:15" hidden="1" x14ac:dyDescent="0.25">
      <c r="A119">
        <v>1</v>
      </c>
      <c r="B119">
        <v>5</v>
      </c>
      <c r="C119" t="s">
        <v>800</v>
      </c>
      <c r="D119">
        <v>57</v>
      </c>
      <c r="E119" t="s">
        <v>27855</v>
      </c>
      <c r="F119">
        <v>5705</v>
      </c>
      <c r="G119" t="s">
        <v>27856</v>
      </c>
      <c r="H119" t="s">
        <v>27852</v>
      </c>
      <c r="I119">
        <v>4</v>
      </c>
      <c r="J119">
        <v>100112</v>
      </c>
      <c r="K119" t="s">
        <v>11530</v>
      </c>
      <c r="L119">
        <v>100112027</v>
      </c>
      <c r="M119" t="s">
        <v>11641</v>
      </c>
      <c r="N119">
        <v>0</v>
      </c>
      <c r="O119">
        <v>1</v>
      </c>
    </row>
    <row r="120" spans="1:15" hidden="1" x14ac:dyDescent="0.25">
      <c r="A120">
        <v>1</v>
      </c>
      <c r="B120">
        <v>5</v>
      </c>
      <c r="C120" t="s">
        <v>800</v>
      </c>
      <c r="D120">
        <v>57</v>
      </c>
      <c r="E120" t="s">
        <v>27855</v>
      </c>
      <c r="F120">
        <v>5705</v>
      </c>
      <c r="G120" t="s">
        <v>27856</v>
      </c>
      <c r="H120" t="s">
        <v>27852</v>
      </c>
      <c r="I120">
        <v>4</v>
      </c>
      <c r="J120">
        <v>100114</v>
      </c>
      <c r="K120" t="s">
        <v>11810</v>
      </c>
      <c r="L120">
        <v>100114013</v>
      </c>
      <c r="M120" t="s">
        <v>11851</v>
      </c>
      <c r="N120">
        <v>0</v>
      </c>
      <c r="O120">
        <v>1</v>
      </c>
    </row>
    <row r="121" spans="1:15" hidden="1" x14ac:dyDescent="0.25">
      <c r="A121">
        <v>1</v>
      </c>
      <c r="B121">
        <v>5</v>
      </c>
      <c r="C121" t="s">
        <v>800</v>
      </c>
      <c r="D121">
        <v>57</v>
      </c>
      <c r="E121" t="s">
        <v>27855</v>
      </c>
      <c r="F121">
        <v>5706</v>
      </c>
      <c r="G121" t="s">
        <v>2609</v>
      </c>
      <c r="H121" t="s">
        <v>27852</v>
      </c>
      <c r="I121">
        <v>4</v>
      </c>
      <c r="J121">
        <v>100109</v>
      </c>
      <c r="K121" t="s">
        <v>18431</v>
      </c>
      <c r="L121">
        <v>100109001</v>
      </c>
      <c r="M121" t="s">
        <v>27849</v>
      </c>
      <c r="N121">
        <v>0</v>
      </c>
      <c r="O121">
        <v>1</v>
      </c>
    </row>
    <row r="122" spans="1:15" hidden="1" x14ac:dyDescent="0.25">
      <c r="A122">
        <v>1</v>
      </c>
      <c r="B122">
        <v>5</v>
      </c>
      <c r="C122" t="s">
        <v>800</v>
      </c>
      <c r="D122">
        <v>57</v>
      </c>
      <c r="E122" t="s">
        <v>27855</v>
      </c>
      <c r="F122">
        <v>5706</v>
      </c>
      <c r="G122" t="s">
        <v>2609</v>
      </c>
      <c r="H122" t="s">
        <v>27833</v>
      </c>
      <c r="I122">
        <v>5</v>
      </c>
      <c r="J122">
        <v>100109</v>
      </c>
      <c r="K122" t="s">
        <v>18431</v>
      </c>
      <c r="L122">
        <v>100109001</v>
      </c>
      <c r="M122" t="s">
        <v>27849</v>
      </c>
      <c r="N122">
        <v>0</v>
      </c>
      <c r="O122">
        <v>1</v>
      </c>
    </row>
    <row r="123" spans="1:15" hidden="1" x14ac:dyDescent="0.25">
      <c r="A123">
        <v>1</v>
      </c>
      <c r="B123">
        <v>6</v>
      </c>
      <c r="C123" t="s">
        <v>1783</v>
      </c>
      <c r="D123">
        <v>61</v>
      </c>
      <c r="E123" t="s">
        <v>27859</v>
      </c>
      <c r="F123">
        <v>6101</v>
      </c>
      <c r="G123" t="s">
        <v>1294</v>
      </c>
      <c r="H123" t="s">
        <v>27840</v>
      </c>
      <c r="I123">
        <v>9</v>
      </c>
      <c r="J123">
        <v>100105</v>
      </c>
      <c r="K123" t="s">
        <v>11377</v>
      </c>
      <c r="L123">
        <v>100105004</v>
      </c>
      <c r="M123" t="s">
        <v>16301</v>
      </c>
      <c r="N123">
        <v>0</v>
      </c>
      <c r="O123">
        <v>1</v>
      </c>
    </row>
    <row r="124" spans="1:15" hidden="1" x14ac:dyDescent="0.25">
      <c r="A124">
        <v>1</v>
      </c>
      <c r="B124">
        <v>6</v>
      </c>
      <c r="C124" t="s">
        <v>1783</v>
      </c>
      <c r="D124">
        <v>61</v>
      </c>
      <c r="E124" t="s">
        <v>27859</v>
      </c>
      <c r="F124">
        <v>6102</v>
      </c>
      <c r="G124" t="s">
        <v>1297</v>
      </c>
      <c r="H124" t="s">
        <v>27852</v>
      </c>
      <c r="I124">
        <v>4</v>
      </c>
      <c r="J124">
        <v>100103</v>
      </c>
      <c r="K124" t="s">
        <v>11337</v>
      </c>
      <c r="L124">
        <v>100103002</v>
      </c>
      <c r="M124" t="s">
        <v>27860</v>
      </c>
      <c r="N124">
        <v>0</v>
      </c>
      <c r="O124">
        <v>1</v>
      </c>
    </row>
    <row r="125" spans="1:15" hidden="1" x14ac:dyDescent="0.25">
      <c r="A125">
        <v>1</v>
      </c>
      <c r="B125">
        <v>6</v>
      </c>
      <c r="C125" t="s">
        <v>1783</v>
      </c>
      <c r="D125">
        <v>61</v>
      </c>
      <c r="E125" t="s">
        <v>27859</v>
      </c>
      <c r="F125">
        <v>6102</v>
      </c>
      <c r="G125" t="s">
        <v>1297</v>
      </c>
      <c r="H125" t="s">
        <v>27852</v>
      </c>
      <c r="I125">
        <v>4</v>
      </c>
      <c r="J125">
        <v>100103</v>
      </c>
      <c r="K125" t="s">
        <v>11337</v>
      </c>
      <c r="L125">
        <v>100103004</v>
      </c>
      <c r="M125" t="s">
        <v>27844</v>
      </c>
      <c r="N125">
        <v>0</v>
      </c>
      <c r="O125">
        <v>1</v>
      </c>
    </row>
    <row r="126" spans="1:15" hidden="1" x14ac:dyDescent="0.25">
      <c r="A126">
        <v>1</v>
      </c>
      <c r="B126">
        <v>6</v>
      </c>
      <c r="C126" t="s">
        <v>1783</v>
      </c>
      <c r="D126">
        <v>61</v>
      </c>
      <c r="E126" t="s">
        <v>27859</v>
      </c>
      <c r="F126">
        <v>6109</v>
      </c>
      <c r="G126" t="s">
        <v>1318</v>
      </c>
      <c r="H126" t="s">
        <v>27854</v>
      </c>
      <c r="I126">
        <v>3</v>
      </c>
      <c r="J126">
        <v>100101</v>
      </c>
      <c r="K126" t="s">
        <v>11256</v>
      </c>
      <c r="L126">
        <v>100101008</v>
      </c>
      <c r="M126" t="s">
        <v>27861</v>
      </c>
      <c r="N126">
        <v>0</v>
      </c>
      <c r="O126">
        <v>1</v>
      </c>
    </row>
    <row r="127" spans="1:15" hidden="1" x14ac:dyDescent="0.25">
      <c r="A127">
        <v>1</v>
      </c>
      <c r="B127">
        <v>6</v>
      </c>
      <c r="C127" t="s">
        <v>1783</v>
      </c>
      <c r="D127">
        <v>61</v>
      </c>
      <c r="E127" t="s">
        <v>27859</v>
      </c>
      <c r="F127">
        <v>6109</v>
      </c>
      <c r="G127" t="s">
        <v>1318</v>
      </c>
      <c r="H127" t="s">
        <v>27854</v>
      </c>
      <c r="I127">
        <v>3</v>
      </c>
      <c r="J127">
        <v>100103</v>
      </c>
      <c r="K127" t="s">
        <v>11337</v>
      </c>
      <c r="L127">
        <v>100103004</v>
      </c>
      <c r="M127" t="s">
        <v>27844</v>
      </c>
      <c r="N127">
        <v>0</v>
      </c>
      <c r="O127">
        <v>1</v>
      </c>
    </row>
    <row r="128" spans="1:15" hidden="1" x14ac:dyDescent="0.25">
      <c r="A128">
        <v>1</v>
      </c>
      <c r="B128">
        <v>6</v>
      </c>
      <c r="C128" t="s">
        <v>1783</v>
      </c>
      <c r="D128">
        <v>61</v>
      </c>
      <c r="E128" t="s">
        <v>27859</v>
      </c>
      <c r="F128">
        <v>6109</v>
      </c>
      <c r="G128" t="s">
        <v>1318</v>
      </c>
      <c r="H128" t="s">
        <v>27854</v>
      </c>
      <c r="I128">
        <v>3</v>
      </c>
      <c r="J128">
        <v>100104</v>
      </c>
      <c r="K128" t="s">
        <v>11362</v>
      </c>
      <c r="L128">
        <v>100104005</v>
      </c>
      <c r="M128" t="s">
        <v>11363</v>
      </c>
      <c r="N128">
        <v>0</v>
      </c>
      <c r="O128">
        <v>1</v>
      </c>
    </row>
    <row r="129" spans="1:15" hidden="1" x14ac:dyDescent="0.25">
      <c r="A129">
        <v>1</v>
      </c>
      <c r="B129">
        <v>6</v>
      </c>
      <c r="C129" t="s">
        <v>1783</v>
      </c>
      <c r="D129">
        <v>61</v>
      </c>
      <c r="E129" t="s">
        <v>27859</v>
      </c>
      <c r="F129">
        <v>6109</v>
      </c>
      <c r="G129" t="s">
        <v>1318</v>
      </c>
      <c r="H129" t="s">
        <v>27854</v>
      </c>
      <c r="I129">
        <v>3</v>
      </c>
      <c r="J129">
        <v>100112</v>
      </c>
      <c r="K129" t="s">
        <v>11530</v>
      </c>
      <c r="L129">
        <v>100112025</v>
      </c>
      <c r="M129" t="s">
        <v>11631</v>
      </c>
      <c r="N129">
        <v>0</v>
      </c>
      <c r="O129">
        <v>1</v>
      </c>
    </row>
    <row r="130" spans="1:15" hidden="1" x14ac:dyDescent="0.25">
      <c r="A130">
        <v>1</v>
      </c>
      <c r="B130">
        <v>6</v>
      </c>
      <c r="C130" t="s">
        <v>1783</v>
      </c>
      <c r="D130">
        <v>61</v>
      </c>
      <c r="E130" t="s">
        <v>27859</v>
      </c>
      <c r="F130">
        <v>6109</v>
      </c>
      <c r="G130" t="s">
        <v>1318</v>
      </c>
      <c r="H130" t="s">
        <v>27833</v>
      </c>
      <c r="I130">
        <v>5</v>
      </c>
      <c r="J130">
        <v>100103</v>
      </c>
      <c r="K130" t="s">
        <v>11337</v>
      </c>
      <c r="L130">
        <v>100103004</v>
      </c>
      <c r="M130" t="s">
        <v>27848</v>
      </c>
      <c r="N130">
        <v>0</v>
      </c>
      <c r="O130">
        <v>1</v>
      </c>
    </row>
    <row r="131" spans="1:15" hidden="1" x14ac:dyDescent="0.25">
      <c r="A131">
        <v>1</v>
      </c>
      <c r="B131">
        <v>6</v>
      </c>
      <c r="C131" t="s">
        <v>1783</v>
      </c>
      <c r="D131">
        <v>61</v>
      </c>
      <c r="E131" t="s">
        <v>27859</v>
      </c>
      <c r="F131">
        <v>6111</v>
      </c>
      <c r="G131" t="s">
        <v>1324</v>
      </c>
      <c r="H131" t="s">
        <v>27852</v>
      </c>
      <c r="I131">
        <v>4</v>
      </c>
      <c r="J131">
        <v>100103</v>
      </c>
      <c r="K131" t="s">
        <v>11337</v>
      </c>
      <c r="L131">
        <v>100103002</v>
      </c>
      <c r="M131" t="s">
        <v>27860</v>
      </c>
      <c r="N131">
        <v>0</v>
      </c>
      <c r="O131">
        <v>1</v>
      </c>
    </row>
    <row r="132" spans="1:15" hidden="1" x14ac:dyDescent="0.25">
      <c r="A132">
        <v>1</v>
      </c>
      <c r="B132">
        <v>6</v>
      </c>
      <c r="C132" t="s">
        <v>1783</v>
      </c>
      <c r="D132">
        <v>61</v>
      </c>
      <c r="E132" t="s">
        <v>27859</v>
      </c>
      <c r="F132">
        <v>6114</v>
      </c>
      <c r="G132" t="s">
        <v>27862</v>
      </c>
      <c r="H132" t="s">
        <v>27852</v>
      </c>
      <c r="I132">
        <v>4</v>
      </c>
      <c r="J132">
        <v>100103</v>
      </c>
      <c r="K132" t="s">
        <v>11337</v>
      </c>
      <c r="L132">
        <v>100103002</v>
      </c>
      <c r="M132" t="s">
        <v>27860</v>
      </c>
      <c r="N132">
        <v>0</v>
      </c>
      <c r="O132">
        <v>1</v>
      </c>
    </row>
    <row r="133" spans="1:15" hidden="1" x14ac:dyDescent="0.25">
      <c r="A133">
        <v>1</v>
      </c>
      <c r="B133">
        <v>6</v>
      </c>
      <c r="C133" t="s">
        <v>1783</v>
      </c>
      <c r="D133">
        <v>61</v>
      </c>
      <c r="E133" t="s">
        <v>27859</v>
      </c>
      <c r="F133">
        <v>6115</v>
      </c>
      <c r="G133" t="s">
        <v>1336</v>
      </c>
      <c r="H133" t="s">
        <v>27853</v>
      </c>
      <c r="I133">
        <v>2</v>
      </c>
      <c r="J133">
        <v>100101</v>
      </c>
      <c r="K133" t="s">
        <v>11256</v>
      </c>
      <c r="L133">
        <v>100101001</v>
      </c>
      <c r="M133" t="s">
        <v>18392</v>
      </c>
      <c r="N133">
        <v>0</v>
      </c>
      <c r="O133">
        <v>1</v>
      </c>
    </row>
    <row r="134" spans="1:15" hidden="1" x14ac:dyDescent="0.25">
      <c r="A134">
        <v>1</v>
      </c>
      <c r="B134">
        <v>6</v>
      </c>
      <c r="C134" t="s">
        <v>1783</v>
      </c>
      <c r="D134">
        <v>61</v>
      </c>
      <c r="E134" t="s">
        <v>27859</v>
      </c>
      <c r="F134">
        <v>6115</v>
      </c>
      <c r="G134" t="s">
        <v>1336</v>
      </c>
      <c r="H134" t="s">
        <v>27853</v>
      </c>
      <c r="I134">
        <v>2</v>
      </c>
      <c r="J134">
        <v>100104</v>
      </c>
      <c r="K134" t="s">
        <v>11362</v>
      </c>
      <c r="L134">
        <v>100104002</v>
      </c>
      <c r="M134" t="s">
        <v>27846</v>
      </c>
      <c r="N134">
        <v>0</v>
      </c>
      <c r="O134">
        <v>1</v>
      </c>
    </row>
    <row r="135" spans="1:15" hidden="1" x14ac:dyDescent="0.25">
      <c r="A135">
        <v>1</v>
      </c>
      <c r="B135">
        <v>6</v>
      </c>
      <c r="C135" t="s">
        <v>1783</v>
      </c>
      <c r="D135">
        <v>61</v>
      </c>
      <c r="E135" t="s">
        <v>27859</v>
      </c>
      <c r="F135">
        <v>6115</v>
      </c>
      <c r="G135" t="s">
        <v>1336</v>
      </c>
      <c r="H135" t="s">
        <v>27853</v>
      </c>
      <c r="I135">
        <v>2</v>
      </c>
      <c r="J135">
        <v>100112</v>
      </c>
      <c r="K135" t="s">
        <v>11530</v>
      </c>
      <c r="L135">
        <v>100112002</v>
      </c>
      <c r="M135" t="s">
        <v>27863</v>
      </c>
      <c r="N135">
        <v>0</v>
      </c>
      <c r="O135">
        <v>1</v>
      </c>
    </row>
    <row r="136" spans="1:15" hidden="1" x14ac:dyDescent="0.25">
      <c r="A136">
        <v>1</v>
      </c>
      <c r="B136">
        <v>6</v>
      </c>
      <c r="C136" t="s">
        <v>1783</v>
      </c>
      <c r="D136">
        <v>61</v>
      </c>
      <c r="E136" t="s">
        <v>27859</v>
      </c>
      <c r="F136">
        <v>6115</v>
      </c>
      <c r="G136" t="s">
        <v>1336</v>
      </c>
      <c r="H136" t="s">
        <v>27853</v>
      </c>
      <c r="I136">
        <v>2</v>
      </c>
      <c r="J136">
        <v>100112</v>
      </c>
      <c r="K136" t="s">
        <v>11530</v>
      </c>
      <c r="L136">
        <v>100112012</v>
      </c>
      <c r="M136" t="s">
        <v>11566</v>
      </c>
      <c r="N136">
        <v>0</v>
      </c>
      <c r="O136">
        <v>1</v>
      </c>
    </row>
    <row r="137" spans="1:15" hidden="1" x14ac:dyDescent="0.25">
      <c r="A137">
        <v>1</v>
      </c>
      <c r="B137">
        <v>6</v>
      </c>
      <c r="C137" t="s">
        <v>1783</v>
      </c>
      <c r="D137">
        <v>61</v>
      </c>
      <c r="E137" t="s">
        <v>27859</v>
      </c>
      <c r="F137">
        <v>6115</v>
      </c>
      <c r="G137" t="s">
        <v>1336</v>
      </c>
      <c r="H137" t="s">
        <v>27853</v>
      </c>
      <c r="I137">
        <v>2</v>
      </c>
      <c r="J137">
        <v>100112</v>
      </c>
      <c r="K137" t="s">
        <v>11530</v>
      </c>
      <c r="L137">
        <v>100112017</v>
      </c>
      <c r="M137" t="s">
        <v>11591</v>
      </c>
      <c r="N137">
        <v>0</v>
      </c>
      <c r="O137">
        <v>1</v>
      </c>
    </row>
    <row r="138" spans="1:15" hidden="1" x14ac:dyDescent="0.25">
      <c r="A138">
        <v>1</v>
      </c>
      <c r="B138">
        <v>6</v>
      </c>
      <c r="C138" t="s">
        <v>1783</v>
      </c>
      <c r="D138">
        <v>61</v>
      </c>
      <c r="E138" t="s">
        <v>27859</v>
      </c>
      <c r="F138">
        <v>6115</v>
      </c>
      <c r="G138" t="s">
        <v>1336</v>
      </c>
      <c r="H138" t="s">
        <v>27853</v>
      </c>
      <c r="I138">
        <v>2</v>
      </c>
      <c r="J138">
        <v>100112</v>
      </c>
      <c r="K138" t="s">
        <v>11530</v>
      </c>
      <c r="L138">
        <v>100112020</v>
      </c>
      <c r="M138" t="s">
        <v>11606</v>
      </c>
      <c r="N138">
        <v>0</v>
      </c>
      <c r="O138">
        <v>1</v>
      </c>
    </row>
    <row r="139" spans="1:15" hidden="1" x14ac:dyDescent="0.25">
      <c r="A139">
        <v>1</v>
      </c>
      <c r="B139">
        <v>6</v>
      </c>
      <c r="C139" t="s">
        <v>1783</v>
      </c>
      <c r="D139">
        <v>61</v>
      </c>
      <c r="E139" t="s">
        <v>27859</v>
      </c>
      <c r="F139">
        <v>6115</v>
      </c>
      <c r="G139" t="s">
        <v>1336</v>
      </c>
      <c r="H139" t="s">
        <v>27853</v>
      </c>
      <c r="I139">
        <v>2</v>
      </c>
      <c r="J139">
        <v>100112</v>
      </c>
      <c r="K139" t="s">
        <v>11530</v>
      </c>
      <c r="L139">
        <v>100112025</v>
      </c>
      <c r="M139" t="s">
        <v>11631</v>
      </c>
      <c r="N139">
        <v>0</v>
      </c>
      <c r="O139">
        <v>1</v>
      </c>
    </row>
    <row r="140" spans="1:15" hidden="1" x14ac:dyDescent="0.25">
      <c r="A140">
        <v>1</v>
      </c>
      <c r="B140">
        <v>6</v>
      </c>
      <c r="C140" t="s">
        <v>1783</v>
      </c>
      <c r="D140">
        <v>61</v>
      </c>
      <c r="E140" t="s">
        <v>27859</v>
      </c>
      <c r="F140">
        <v>6115</v>
      </c>
      <c r="G140" t="s">
        <v>1336</v>
      </c>
      <c r="H140" t="s">
        <v>27852</v>
      </c>
      <c r="I140">
        <v>4</v>
      </c>
      <c r="J140">
        <v>100104</v>
      </c>
      <c r="K140" t="s">
        <v>11362</v>
      </c>
      <c r="L140">
        <v>100104002</v>
      </c>
      <c r="M140" t="s">
        <v>27846</v>
      </c>
      <c r="N140">
        <v>0</v>
      </c>
      <c r="O140">
        <v>1</v>
      </c>
    </row>
    <row r="141" spans="1:15" hidden="1" x14ac:dyDescent="0.25">
      <c r="A141">
        <v>1</v>
      </c>
      <c r="B141">
        <v>6</v>
      </c>
      <c r="C141" t="s">
        <v>1783</v>
      </c>
      <c r="D141">
        <v>61</v>
      </c>
      <c r="E141" t="s">
        <v>27859</v>
      </c>
      <c r="F141">
        <v>6115</v>
      </c>
      <c r="G141" t="s">
        <v>1336</v>
      </c>
      <c r="H141" t="s">
        <v>27852</v>
      </c>
      <c r="I141">
        <v>4</v>
      </c>
      <c r="J141">
        <v>100112</v>
      </c>
      <c r="K141" t="s">
        <v>11530</v>
      </c>
      <c r="L141">
        <v>100112002</v>
      </c>
      <c r="M141" t="s">
        <v>27863</v>
      </c>
      <c r="N141">
        <v>0</v>
      </c>
      <c r="O141">
        <v>1</v>
      </c>
    </row>
    <row r="142" spans="1:15" hidden="1" x14ac:dyDescent="0.25">
      <c r="A142">
        <v>1</v>
      </c>
      <c r="B142">
        <v>6</v>
      </c>
      <c r="C142" t="s">
        <v>1783</v>
      </c>
      <c r="D142">
        <v>61</v>
      </c>
      <c r="E142" t="s">
        <v>27859</v>
      </c>
      <c r="F142">
        <v>6115</v>
      </c>
      <c r="G142" t="s">
        <v>1336</v>
      </c>
      <c r="H142" t="s">
        <v>27852</v>
      </c>
      <c r="I142">
        <v>4</v>
      </c>
      <c r="J142">
        <v>100112</v>
      </c>
      <c r="K142" t="s">
        <v>11530</v>
      </c>
      <c r="L142">
        <v>100112017</v>
      </c>
      <c r="M142" t="s">
        <v>11591</v>
      </c>
      <c r="N142">
        <v>0</v>
      </c>
      <c r="O142">
        <v>1</v>
      </c>
    </row>
    <row r="143" spans="1:15" hidden="1" x14ac:dyDescent="0.25">
      <c r="A143">
        <v>1</v>
      </c>
      <c r="B143">
        <v>6</v>
      </c>
      <c r="C143" t="s">
        <v>1783</v>
      </c>
      <c r="D143">
        <v>61</v>
      </c>
      <c r="E143" t="s">
        <v>27859</v>
      </c>
      <c r="F143">
        <v>6115</v>
      </c>
      <c r="G143" t="s">
        <v>1336</v>
      </c>
      <c r="H143" t="s">
        <v>27852</v>
      </c>
      <c r="I143">
        <v>4</v>
      </c>
      <c r="J143">
        <v>100112</v>
      </c>
      <c r="K143" t="s">
        <v>11530</v>
      </c>
      <c r="L143">
        <v>100112020</v>
      </c>
      <c r="M143" t="s">
        <v>11606</v>
      </c>
      <c r="N143">
        <v>0</v>
      </c>
      <c r="O143">
        <v>1</v>
      </c>
    </row>
    <row r="144" spans="1:15" hidden="1" x14ac:dyDescent="0.25">
      <c r="A144">
        <v>1</v>
      </c>
      <c r="B144">
        <v>6</v>
      </c>
      <c r="C144" t="s">
        <v>1783</v>
      </c>
      <c r="D144">
        <v>61</v>
      </c>
      <c r="E144" t="s">
        <v>27859</v>
      </c>
      <c r="F144">
        <v>6115</v>
      </c>
      <c r="G144" t="s">
        <v>1336</v>
      </c>
      <c r="H144" t="s">
        <v>27833</v>
      </c>
      <c r="I144">
        <v>5</v>
      </c>
      <c r="J144">
        <v>100112</v>
      </c>
      <c r="K144" t="s">
        <v>11530</v>
      </c>
      <c r="L144">
        <v>100112048</v>
      </c>
      <c r="M144" t="s">
        <v>11745</v>
      </c>
      <c r="N144">
        <v>0</v>
      </c>
      <c r="O144">
        <v>1</v>
      </c>
    </row>
    <row r="145" spans="1:15" hidden="1" x14ac:dyDescent="0.25">
      <c r="A145">
        <v>1</v>
      </c>
      <c r="B145">
        <v>6</v>
      </c>
      <c r="C145" t="s">
        <v>1783</v>
      </c>
      <c r="D145">
        <v>61</v>
      </c>
      <c r="E145" t="s">
        <v>27859</v>
      </c>
      <c r="F145">
        <v>6115</v>
      </c>
      <c r="G145" t="s">
        <v>1336</v>
      </c>
      <c r="H145" t="s">
        <v>27833</v>
      </c>
      <c r="I145">
        <v>5</v>
      </c>
      <c r="J145">
        <v>100101</v>
      </c>
      <c r="K145" t="s">
        <v>11256</v>
      </c>
      <c r="L145">
        <v>100101001</v>
      </c>
      <c r="M145" t="s">
        <v>18392</v>
      </c>
      <c r="N145">
        <v>0</v>
      </c>
      <c r="O145">
        <v>1</v>
      </c>
    </row>
    <row r="146" spans="1:15" hidden="1" x14ac:dyDescent="0.25">
      <c r="A146">
        <v>1</v>
      </c>
      <c r="B146">
        <v>6</v>
      </c>
      <c r="C146" t="s">
        <v>1783</v>
      </c>
      <c r="D146">
        <v>61</v>
      </c>
      <c r="E146" t="s">
        <v>27859</v>
      </c>
      <c r="F146">
        <v>6115</v>
      </c>
      <c r="G146" t="s">
        <v>1336</v>
      </c>
      <c r="H146" t="s">
        <v>27833</v>
      </c>
      <c r="I146">
        <v>5</v>
      </c>
      <c r="J146">
        <v>100103</v>
      </c>
      <c r="K146" t="s">
        <v>11337</v>
      </c>
      <c r="L146">
        <v>100103002</v>
      </c>
      <c r="M146" t="s">
        <v>27860</v>
      </c>
      <c r="N146">
        <v>0</v>
      </c>
      <c r="O146">
        <v>1</v>
      </c>
    </row>
    <row r="147" spans="1:15" hidden="1" x14ac:dyDescent="0.25">
      <c r="A147">
        <v>1</v>
      </c>
      <c r="B147">
        <v>6</v>
      </c>
      <c r="C147" t="s">
        <v>1783</v>
      </c>
      <c r="D147">
        <v>61</v>
      </c>
      <c r="E147" t="s">
        <v>27859</v>
      </c>
      <c r="F147">
        <v>6115</v>
      </c>
      <c r="G147" t="s">
        <v>1336</v>
      </c>
      <c r="H147" t="s">
        <v>27833</v>
      </c>
      <c r="I147">
        <v>5</v>
      </c>
      <c r="J147">
        <v>100103</v>
      </c>
      <c r="K147" t="s">
        <v>11337</v>
      </c>
      <c r="L147">
        <v>100103002</v>
      </c>
      <c r="M147" t="s">
        <v>27847</v>
      </c>
      <c r="N147">
        <v>0</v>
      </c>
      <c r="O147">
        <v>1</v>
      </c>
    </row>
    <row r="148" spans="1:15" hidden="1" x14ac:dyDescent="0.25">
      <c r="A148">
        <v>1</v>
      </c>
      <c r="B148">
        <v>6</v>
      </c>
      <c r="C148" t="s">
        <v>1783</v>
      </c>
      <c r="D148">
        <v>61</v>
      </c>
      <c r="E148" t="s">
        <v>27859</v>
      </c>
      <c r="F148">
        <v>6115</v>
      </c>
      <c r="G148" t="s">
        <v>1336</v>
      </c>
      <c r="H148" t="s">
        <v>27833</v>
      </c>
      <c r="I148">
        <v>5</v>
      </c>
      <c r="J148">
        <v>100103</v>
      </c>
      <c r="K148" t="s">
        <v>11337</v>
      </c>
      <c r="L148">
        <v>100103004</v>
      </c>
      <c r="M148" t="s">
        <v>27848</v>
      </c>
      <c r="N148">
        <v>0</v>
      </c>
      <c r="O148">
        <v>1</v>
      </c>
    </row>
    <row r="149" spans="1:15" hidden="1" x14ac:dyDescent="0.25">
      <c r="A149">
        <v>1</v>
      </c>
      <c r="B149">
        <v>6</v>
      </c>
      <c r="C149" t="s">
        <v>1783</v>
      </c>
      <c r="D149">
        <v>61</v>
      </c>
      <c r="E149" t="s">
        <v>27859</v>
      </c>
      <c r="F149">
        <v>6115</v>
      </c>
      <c r="G149" t="s">
        <v>1336</v>
      </c>
      <c r="H149" t="s">
        <v>27833</v>
      </c>
      <c r="I149">
        <v>5</v>
      </c>
      <c r="J149">
        <v>100104</v>
      </c>
      <c r="K149" t="s">
        <v>11362</v>
      </c>
      <c r="L149">
        <v>100104002</v>
      </c>
      <c r="M149" t="s">
        <v>27846</v>
      </c>
      <c r="N149">
        <v>0</v>
      </c>
      <c r="O149">
        <v>1</v>
      </c>
    </row>
    <row r="150" spans="1:15" hidden="1" x14ac:dyDescent="0.25">
      <c r="A150">
        <v>1</v>
      </c>
      <c r="B150">
        <v>6</v>
      </c>
      <c r="C150" t="s">
        <v>1783</v>
      </c>
      <c r="D150">
        <v>61</v>
      </c>
      <c r="E150" t="s">
        <v>27859</v>
      </c>
      <c r="F150">
        <v>6115</v>
      </c>
      <c r="G150" t="s">
        <v>1336</v>
      </c>
      <c r="H150" t="s">
        <v>27833</v>
      </c>
      <c r="I150">
        <v>5</v>
      </c>
      <c r="J150">
        <v>100104</v>
      </c>
      <c r="K150" t="s">
        <v>11362</v>
      </c>
      <c r="L150">
        <v>100104005</v>
      </c>
      <c r="M150" t="s">
        <v>11363</v>
      </c>
      <c r="N150">
        <v>0</v>
      </c>
      <c r="O150">
        <v>1</v>
      </c>
    </row>
    <row r="151" spans="1:15" hidden="1" x14ac:dyDescent="0.25">
      <c r="A151">
        <v>1</v>
      </c>
      <c r="B151">
        <v>6</v>
      </c>
      <c r="C151" t="s">
        <v>1783</v>
      </c>
      <c r="D151">
        <v>61</v>
      </c>
      <c r="E151" t="s">
        <v>27859</v>
      </c>
      <c r="F151">
        <v>6115</v>
      </c>
      <c r="G151" t="s">
        <v>1336</v>
      </c>
      <c r="H151" t="s">
        <v>27833</v>
      </c>
      <c r="I151">
        <v>5</v>
      </c>
      <c r="J151">
        <v>100109</v>
      </c>
      <c r="K151" t="s">
        <v>18431</v>
      </c>
      <c r="L151">
        <v>100109001</v>
      </c>
      <c r="M151" t="s">
        <v>27849</v>
      </c>
      <c r="N151">
        <v>0</v>
      </c>
      <c r="O151">
        <v>1</v>
      </c>
    </row>
    <row r="152" spans="1:15" hidden="1" x14ac:dyDescent="0.25">
      <c r="A152">
        <v>1</v>
      </c>
      <c r="B152">
        <v>6</v>
      </c>
      <c r="C152" t="s">
        <v>1783</v>
      </c>
      <c r="D152">
        <v>61</v>
      </c>
      <c r="E152" t="s">
        <v>27859</v>
      </c>
      <c r="F152">
        <v>6115</v>
      </c>
      <c r="G152" t="s">
        <v>1336</v>
      </c>
      <c r="H152" t="s">
        <v>27833</v>
      </c>
      <c r="I152">
        <v>5</v>
      </c>
      <c r="J152">
        <v>100112</v>
      </c>
      <c r="K152" t="s">
        <v>11530</v>
      </c>
      <c r="L152">
        <v>100112002</v>
      </c>
      <c r="M152" t="s">
        <v>27863</v>
      </c>
      <c r="N152">
        <v>0</v>
      </c>
      <c r="O152">
        <v>1</v>
      </c>
    </row>
    <row r="153" spans="1:15" hidden="1" x14ac:dyDescent="0.25">
      <c r="A153">
        <v>1</v>
      </c>
      <c r="B153">
        <v>6</v>
      </c>
      <c r="C153" t="s">
        <v>1783</v>
      </c>
      <c r="D153">
        <v>61</v>
      </c>
      <c r="E153" t="s">
        <v>27859</v>
      </c>
      <c r="F153">
        <v>6115</v>
      </c>
      <c r="G153" t="s">
        <v>1336</v>
      </c>
      <c r="H153" t="s">
        <v>27833</v>
      </c>
      <c r="I153">
        <v>5</v>
      </c>
      <c r="J153">
        <v>100112</v>
      </c>
      <c r="K153" t="s">
        <v>11530</v>
      </c>
      <c r="L153">
        <v>100112006</v>
      </c>
      <c r="M153" t="s">
        <v>11536</v>
      </c>
      <c r="N153">
        <v>0</v>
      </c>
      <c r="O153">
        <v>1</v>
      </c>
    </row>
    <row r="154" spans="1:15" hidden="1" x14ac:dyDescent="0.25">
      <c r="A154">
        <v>1</v>
      </c>
      <c r="B154">
        <v>6</v>
      </c>
      <c r="C154" t="s">
        <v>1783</v>
      </c>
      <c r="D154">
        <v>61</v>
      </c>
      <c r="E154" t="s">
        <v>27859</v>
      </c>
      <c r="F154">
        <v>6115</v>
      </c>
      <c r="G154" t="s">
        <v>1336</v>
      </c>
      <c r="H154" t="s">
        <v>27833</v>
      </c>
      <c r="I154">
        <v>5</v>
      </c>
      <c r="J154">
        <v>100112</v>
      </c>
      <c r="K154" t="s">
        <v>11530</v>
      </c>
      <c r="L154">
        <v>100112017</v>
      </c>
      <c r="M154" t="s">
        <v>11591</v>
      </c>
      <c r="N154">
        <v>0</v>
      </c>
      <c r="O154">
        <v>1</v>
      </c>
    </row>
    <row r="155" spans="1:15" hidden="1" x14ac:dyDescent="0.25">
      <c r="A155">
        <v>1</v>
      </c>
      <c r="B155">
        <v>6</v>
      </c>
      <c r="C155" t="s">
        <v>1783</v>
      </c>
      <c r="D155">
        <v>61</v>
      </c>
      <c r="E155" t="s">
        <v>27859</v>
      </c>
      <c r="F155">
        <v>6115</v>
      </c>
      <c r="G155" t="s">
        <v>1336</v>
      </c>
      <c r="H155" t="s">
        <v>27833</v>
      </c>
      <c r="I155">
        <v>5</v>
      </c>
      <c r="J155">
        <v>100112</v>
      </c>
      <c r="K155" t="s">
        <v>11530</v>
      </c>
      <c r="L155">
        <v>100112019</v>
      </c>
      <c r="M155" t="s">
        <v>11601</v>
      </c>
      <c r="N155">
        <v>0</v>
      </c>
      <c r="O155">
        <v>1</v>
      </c>
    </row>
    <row r="156" spans="1:15" hidden="1" x14ac:dyDescent="0.25">
      <c r="A156">
        <v>1</v>
      </c>
      <c r="B156">
        <v>6</v>
      </c>
      <c r="C156" t="s">
        <v>1783</v>
      </c>
      <c r="D156">
        <v>61</v>
      </c>
      <c r="E156" t="s">
        <v>27859</v>
      </c>
      <c r="F156">
        <v>6115</v>
      </c>
      <c r="G156" t="s">
        <v>1336</v>
      </c>
      <c r="H156" t="s">
        <v>27833</v>
      </c>
      <c r="I156">
        <v>5</v>
      </c>
      <c r="J156">
        <v>100112</v>
      </c>
      <c r="K156" t="s">
        <v>11530</v>
      </c>
      <c r="L156">
        <v>100112020</v>
      </c>
      <c r="M156" t="s">
        <v>11606</v>
      </c>
      <c r="N156">
        <v>0</v>
      </c>
      <c r="O156">
        <v>1</v>
      </c>
    </row>
    <row r="157" spans="1:15" hidden="1" x14ac:dyDescent="0.25">
      <c r="A157">
        <v>1</v>
      </c>
      <c r="B157">
        <v>6</v>
      </c>
      <c r="C157" t="s">
        <v>1783</v>
      </c>
      <c r="D157">
        <v>61</v>
      </c>
      <c r="E157" t="s">
        <v>27859</v>
      </c>
      <c r="F157">
        <v>6115</v>
      </c>
      <c r="G157" t="s">
        <v>1336</v>
      </c>
      <c r="H157" t="s">
        <v>27833</v>
      </c>
      <c r="I157">
        <v>5</v>
      </c>
      <c r="J157">
        <v>100112</v>
      </c>
      <c r="K157" t="s">
        <v>11530</v>
      </c>
      <c r="L157">
        <v>100112025</v>
      </c>
      <c r="M157" t="s">
        <v>11631</v>
      </c>
      <c r="N157">
        <v>0</v>
      </c>
      <c r="O157">
        <v>1</v>
      </c>
    </row>
    <row r="158" spans="1:15" hidden="1" x14ac:dyDescent="0.25">
      <c r="A158">
        <v>1</v>
      </c>
      <c r="B158">
        <v>6</v>
      </c>
      <c r="C158" t="s">
        <v>1783</v>
      </c>
      <c r="D158">
        <v>62</v>
      </c>
      <c r="E158" t="s">
        <v>27864</v>
      </c>
      <c r="F158">
        <v>6202</v>
      </c>
      <c r="G158" t="s">
        <v>1347</v>
      </c>
      <c r="H158" t="s">
        <v>27836</v>
      </c>
      <c r="I158">
        <v>1</v>
      </c>
      <c r="J158">
        <v>100106</v>
      </c>
      <c r="K158" t="s">
        <v>17000</v>
      </c>
      <c r="L158">
        <v>100106001</v>
      </c>
      <c r="M158" t="s">
        <v>18416</v>
      </c>
      <c r="N158">
        <v>0</v>
      </c>
      <c r="O158">
        <v>3</v>
      </c>
    </row>
    <row r="159" spans="1:15" hidden="1" x14ac:dyDescent="0.25">
      <c r="A159">
        <v>1</v>
      </c>
      <c r="B159">
        <v>6</v>
      </c>
      <c r="C159" t="s">
        <v>1783</v>
      </c>
      <c r="D159">
        <v>62</v>
      </c>
      <c r="E159" t="s">
        <v>27864</v>
      </c>
      <c r="F159">
        <v>6204</v>
      </c>
      <c r="G159" t="s">
        <v>1353</v>
      </c>
      <c r="H159" t="s">
        <v>27836</v>
      </c>
      <c r="I159">
        <v>1</v>
      </c>
      <c r="J159">
        <v>100106</v>
      </c>
      <c r="K159" t="s">
        <v>17000</v>
      </c>
      <c r="L159">
        <v>100106001</v>
      </c>
      <c r="M159" t="s">
        <v>18416</v>
      </c>
      <c r="N159">
        <v>0</v>
      </c>
      <c r="O159">
        <v>1</v>
      </c>
    </row>
    <row r="160" spans="1:15" hidden="1" x14ac:dyDescent="0.25">
      <c r="A160">
        <v>1</v>
      </c>
      <c r="B160">
        <v>6</v>
      </c>
      <c r="C160" t="s">
        <v>1783</v>
      </c>
      <c r="D160">
        <v>62</v>
      </c>
      <c r="E160" t="s">
        <v>27864</v>
      </c>
      <c r="F160">
        <v>6204</v>
      </c>
      <c r="G160" t="s">
        <v>1353</v>
      </c>
      <c r="H160" t="s">
        <v>27852</v>
      </c>
      <c r="I160">
        <v>4</v>
      </c>
      <c r="J160">
        <v>100103</v>
      </c>
      <c r="K160" t="s">
        <v>11337</v>
      </c>
      <c r="L160">
        <v>100103002</v>
      </c>
      <c r="M160" t="s">
        <v>27860</v>
      </c>
      <c r="N160">
        <v>0</v>
      </c>
      <c r="O160">
        <v>1</v>
      </c>
    </row>
    <row r="161" spans="1:15" hidden="1" x14ac:dyDescent="0.25">
      <c r="A161">
        <v>1</v>
      </c>
      <c r="B161">
        <v>6</v>
      </c>
      <c r="C161" t="s">
        <v>1783</v>
      </c>
      <c r="D161">
        <v>63</v>
      </c>
      <c r="E161" t="s">
        <v>27865</v>
      </c>
      <c r="F161">
        <v>6301</v>
      </c>
      <c r="G161" t="s">
        <v>1362</v>
      </c>
      <c r="H161" t="s">
        <v>27833</v>
      </c>
      <c r="I161">
        <v>5</v>
      </c>
      <c r="J161">
        <v>100103</v>
      </c>
      <c r="K161" t="s">
        <v>11337</v>
      </c>
      <c r="L161">
        <v>100103001</v>
      </c>
      <c r="M161" t="s">
        <v>18402</v>
      </c>
      <c r="N161">
        <v>0</v>
      </c>
      <c r="O161">
        <v>1</v>
      </c>
    </row>
    <row r="162" spans="1:15" hidden="1" x14ac:dyDescent="0.25">
      <c r="A162">
        <v>1</v>
      </c>
      <c r="B162">
        <v>6</v>
      </c>
      <c r="C162" t="s">
        <v>1783</v>
      </c>
      <c r="D162">
        <v>63</v>
      </c>
      <c r="E162" t="s">
        <v>27865</v>
      </c>
      <c r="F162">
        <v>6301</v>
      </c>
      <c r="G162" t="s">
        <v>1362</v>
      </c>
      <c r="H162" t="s">
        <v>27833</v>
      </c>
      <c r="I162">
        <v>5</v>
      </c>
      <c r="J162">
        <v>100103</v>
      </c>
      <c r="K162" t="s">
        <v>11337</v>
      </c>
      <c r="L162">
        <v>100103002</v>
      </c>
      <c r="M162" t="s">
        <v>27860</v>
      </c>
      <c r="N162">
        <v>0</v>
      </c>
      <c r="O162">
        <v>1</v>
      </c>
    </row>
    <row r="163" spans="1:15" hidden="1" x14ac:dyDescent="0.25">
      <c r="A163">
        <v>1</v>
      </c>
      <c r="B163">
        <v>6</v>
      </c>
      <c r="C163" t="s">
        <v>1783</v>
      </c>
      <c r="D163">
        <v>63</v>
      </c>
      <c r="E163" t="s">
        <v>27865</v>
      </c>
      <c r="F163">
        <v>6301</v>
      </c>
      <c r="G163" t="s">
        <v>1362</v>
      </c>
      <c r="H163" t="s">
        <v>27833</v>
      </c>
      <c r="I163">
        <v>5</v>
      </c>
      <c r="J163">
        <v>100103</v>
      </c>
      <c r="K163" t="s">
        <v>11337</v>
      </c>
      <c r="L163">
        <v>100103002</v>
      </c>
      <c r="M163" t="s">
        <v>27847</v>
      </c>
      <c r="N163">
        <v>0</v>
      </c>
      <c r="O163">
        <v>1</v>
      </c>
    </row>
    <row r="164" spans="1:15" hidden="1" x14ac:dyDescent="0.25">
      <c r="A164">
        <v>1</v>
      </c>
      <c r="B164">
        <v>6</v>
      </c>
      <c r="C164" t="s">
        <v>1783</v>
      </c>
      <c r="D164">
        <v>63</v>
      </c>
      <c r="E164" t="s">
        <v>27865</v>
      </c>
      <c r="F164">
        <v>6301</v>
      </c>
      <c r="G164" t="s">
        <v>1362</v>
      </c>
      <c r="H164" t="s">
        <v>27833</v>
      </c>
      <c r="I164">
        <v>5</v>
      </c>
      <c r="J164">
        <v>100103</v>
      </c>
      <c r="K164" t="s">
        <v>11337</v>
      </c>
      <c r="L164">
        <v>100103004</v>
      </c>
      <c r="M164" t="s">
        <v>27848</v>
      </c>
      <c r="N164">
        <v>0</v>
      </c>
      <c r="O164">
        <v>1</v>
      </c>
    </row>
    <row r="165" spans="1:15" hidden="1" x14ac:dyDescent="0.25">
      <c r="A165">
        <v>1</v>
      </c>
      <c r="B165">
        <v>6</v>
      </c>
      <c r="C165" t="s">
        <v>1783</v>
      </c>
      <c r="D165">
        <v>63</v>
      </c>
      <c r="E165" t="s">
        <v>27865</v>
      </c>
      <c r="F165">
        <v>6301</v>
      </c>
      <c r="G165" t="s">
        <v>1362</v>
      </c>
      <c r="H165" t="s">
        <v>27833</v>
      </c>
      <c r="I165">
        <v>5</v>
      </c>
      <c r="J165">
        <v>100109</v>
      </c>
      <c r="K165" t="s">
        <v>18431</v>
      </c>
      <c r="L165">
        <v>100109001</v>
      </c>
      <c r="M165" t="s">
        <v>27849</v>
      </c>
      <c r="N165">
        <v>0</v>
      </c>
      <c r="O165">
        <v>1</v>
      </c>
    </row>
    <row r="166" spans="1:15" hidden="1" x14ac:dyDescent="0.25">
      <c r="A166">
        <v>1</v>
      </c>
      <c r="B166">
        <v>6</v>
      </c>
      <c r="C166" t="s">
        <v>1783</v>
      </c>
      <c r="D166">
        <v>63</v>
      </c>
      <c r="E166" t="s">
        <v>27865</v>
      </c>
      <c r="F166">
        <v>6303</v>
      </c>
      <c r="G166" t="s">
        <v>1368</v>
      </c>
      <c r="H166" t="s">
        <v>27852</v>
      </c>
      <c r="I166">
        <v>4</v>
      </c>
      <c r="J166">
        <v>100103</v>
      </c>
      <c r="K166" t="s">
        <v>11337</v>
      </c>
      <c r="L166">
        <v>100103002</v>
      </c>
      <c r="M166" t="s">
        <v>27860</v>
      </c>
      <c r="N166">
        <v>0</v>
      </c>
      <c r="O166">
        <v>1</v>
      </c>
    </row>
    <row r="167" spans="1:15" hidden="1" x14ac:dyDescent="0.25">
      <c r="A167">
        <v>1</v>
      </c>
      <c r="B167">
        <v>6</v>
      </c>
      <c r="C167" t="s">
        <v>1783</v>
      </c>
      <c r="D167">
        <v>63</v>
      </c>
      <c r="E167" t="s">
        <v>27865</v>
      </c>
      <c r="F167">
        <v>6307</v>
      </c>
      <c r="G167" t="s">
        <v>1380</v>
      </c>
      <c r="H167" t="s">
        <v>27836</v>
      </c>
      <c r="I167">
        <v>1</v>
      </c>
      <c r="J167">
        <v>100106</v>
      </c>
      <c r="K167" t="s">
        <v>17000</v>
      </c>
      <c r="L167">
        <v>100106001</v>
      </c>
      <c r="M167" t="s">
        <v>18416</v>
      </c>
      <c r="N167">
        <v>0</v>
      </c>
      <c r="O167">
        <v>1</v>
      </c>
    </row>
    <row r="168" spans="1:15" hidden="1" x14ac:dyDescent="0.25">
      <c r="A168">
        <v>1</v>
      </c>
      <c r="B168">
        <v>6</v>
      </c>
      <c r="C168" t="s">
        <v>1783</v>
      </c>
      <c r="D168">
        <v>63</v>
      </c>
      <c r="E168" t="s">
        <v>27865</v>
      </c>
      <c r="F168">
        <v>6306</v>
      </c>
      <c r="G168" t="s">
        <v>1377</v>
      </c>
      <c r="H168" t="s">
        <v>27852</v>
      </c>
      <c r="I168">
        <v>4</v>
      </c>
      <c r="J168">
        <v>100103</v>
      </c>
      <c r="K168" t="s">
        <v>11337</v>
      </c>
      <c r="L168">
        <v>100103002</v>
      </c>
      <c r="M168" t="s">
        <v>27860</v>
      </c>
      <c r="N168">
        <v>0</v>
      </c>
      <c r="O168">
        <v>1</v>
      </c>
    </row>
    <row r="169" spans="1:15" hidden="1" x14ac:dyDescent="0.25">
      <c r="A169">
        <v>1</v>
      </c>
      <c r="B169">
        <v>6</v>
      </c>
      <c r="C169" t="s">
        <v>1783</v>
      </c>
      <c r="D169">
        <v>63</v>
      </c>
      <c r="E169" t="s">
        <v>27865</v>
      </c>
      <c r="F169">
        <v>6309</v>
      </c>
      <c r="G169" t="s">
        <v>1386</v>
      </c>
      <c r="H169" t="s">
        <v>27836</v>
      </c>
      <c r="I169">
        <v>1</v>
      </c>
      <c r="J169">
        <v>100106</v>
      </c>
      <c r="K169" t="s">
        <v>17000</v>
      </c>
      <c r="L169">
        <v>100106001</v>
      </c>
      <c r="M169" t="s">
        <v>18416</v>
      </c>
      <c r="N169">
        <v>0</v>
      </c>
      <c r="O169">
        <v>1</v>
      </c>
    </row>
    <row r="170" spans="1:15" hidden="1" x14ac:dyDescent="0.25">
      <c r="A170">
        <v>1</v>
      </c>
      <c r="B170">
        <v>6</v>
      </c>
      <c r="C170" t="s">
        <v>1783</v>
      </c>
      <c r="D170">
        <v>63</v>
      </c>
      <c r="E170" t="s">
        <v>27865</v>
      </c>
      <c r="F170">
        <v>6310</v>
      </c>
      <c r="G170" t="s">
        <v>1389</v>
      </c>
      <c r="H170" t="s">
        <v>27852</v>
      </c>
      <c r="I170">
        <v>4</v>
      </c>
      <c r="J170">
        <v>100103</v>
      </c>
      <c r="K170" t="s">
        <v>11337</v>
      </c>
      <c r="L170">
        <v>100103002</v>
      </c>
      <c r="M170" t="s">
        <v>27860</v>
      </c>
      <c r="N170">
        <v>0</v>
      </c>
      <c r="O170">
        <v>1</v>
      </c>
    </row>
    <row r="171" spans="1:15" hidden="1" x14ac:dyDescent="0.25">
      <c r="A171">
        <v>1</v>
      </c>
      <c r="B171">
        <v>6</v>
      </c>
      <c r="C171" t="s">
        <v>1783</v>
      </c>
      <c r="D171">
        <v>63</v>
      </c>
      <c r="E171" t="s">
        <v>27865</v>
      </c>
      <c r="F171">
        <v>6304</v>
      </c>
      <c r="G171" t="s">
        <v>1371</v>
      </c>
      <c r="H171" t="s">
        <v>27836</v>
      </c>
      <c r="I171">
        <v>1</v>
      </c>
      <c r="J171">
        <v>100106</v>
      </c>
      <c r="K171" t="s">
        <v>17000</v>
      </c>
      <c r="L171">
        <v>100106001</v>
      </c>
      <c r="M171" t="s">
        <v>18416</v>
      </c>
      <c r="N171">
        <v>0</v>
      </c>
      <c r="O171">
        <v>1</v>
      </c>
    </row>
    <row r="172" spans="1:15" hidden="1" x14ac:dyDescent="0.25">
      <c r="A172">
        <v>1</v>
      </c>
      <c r="B172">
        <v>7</v>
      </c>
      <c r="C172" t="s">
        <v>788</v>
      </c>
      <c r="D172">
        <v>71</v>
      </c>
      <c r="E172" t="s">
        <v>1392</v>
      </c>
      <c r="F172">
        <v>7101</v>
      </c>
      <c r="G172" t="s">
        <v>1392</v>
      </c>
      <c r="H172" t="s">
        <v>27853</v>
      </c>
      <c r="I172">
        <v>2</v>
      </c>
      <c r="J172">
        <v>100101</v>
      </c>
      <c r="K172" t="s">
        <v>11256</v>
      </c>
      <c r="L172">
        <v>100101001</v>
      </c>
      <c r="M172" t="s">
        <v>18392</v>
      </c>
      <c r="N172">
        <v>0</v>
      </c>
      <c r="O172">
        <v>1</v>
      </c>
    </row>
    <row r="173" spans="1:15" hidden="1" x14ac:dyDescent="0.25">
      <c r="A173">
        <v>1</v>
      </c>
      <c r="B173">
        <v>7</v>
      </c>
      <c r="C173" t="s">
        <v>788</v>
      </c>
      <c r="D173">
        <v>71</v>
      </c>
      <c r="E173" t="s">
        <v>1392</v>
      </c>
      <c r="F173">
        <v>7101</v>
      </c>
      <c r="G173" t="s">
        <v>1392</v>
      </c>
      <c r="H173" t="s">
        <v>27853</v>
      </c>
      <c r="I173">
        <v>2</v>
      </c>
      <c r="J173">
        <v>100104</v>
      </c>
      <c r="K173" t="s">
        <v>11362</v>
      </c>
      <c r="L173">
        <v>100104002</v>
      </c>
      <c r="M173" t="s">
        <v>27846</v>
      </c>
      <c r="N173">
        <v>0</v>
      </c>
      <c r="O173">
        <v>1</v>
      </c>
    </row>
    <row r="174" spans="1:15" hidden="1" x14ac:dyDescent="0.25">
      <c r="A174">
        <v>1</v>
      </c>
      <c r="B174">
        <v>7</v>
      </c>
      <c r="C174" t="s">
        <v>788</v>
      </c>
      <c r="D174">
        <v>71</v>
      </c>
      <c r="E174" t="s">
        <v>1392</v>
      </c>
      <c r="F174">
        <v>7101</v>
      </c>
      <c r="G174" t="s">
        <v>1392</v>
      </c>
      <c r="H174" t="s">
        <v>27852</v>
      </c>
      <c r="I174">
        <v>4</v>
      </c>
      <c r="J174">
        <v>100103</v>
      </c>
      <c r="K174" t="s">
        <v>11337</v>
      </c>
      <c r="L174">
        <v>100103002</v>
      </c>
      <c r="M174" t="s">
        <v>27860</v>
      </c>
      <c r="N174">
        <v>1</v>
      </c>
      <c r="O174">
        <v>0</v>
      </c>
    </row>
    <row r="175" spans="1:15" hidden="1" x14ac:dyDescent="0.25">
      <c r="A175">
        <v>1</v>
      </c>
      <c r="B175">
        <v>7</v>
      </c>
      <c r="C175" t="s">
        <v>788</v>
      </c>
      <c r="D175">
        <v>71</v>
      </c>
      <c r="E175" t="s">
        <v>1392</v>
      </c>
      <c r="F175">
        <v>7101</v>
      </c>
      <c r="G175" t="s">
        <v>1392</v>
      </c>
      <c r="H175" t="s">
        <v>27852</v>
      </c>
      <c r="I175">
        <v>4</v>
      </c>
      <c r="J175">
        <v>100104</v>
      </c>
      <c r="K175" t="s">
        <v>11362</v>
      </c>
      <c r="L175">
        <v>100104002</v>
      </c>
      <c r="M175" t="s">
        <v>27846</v>
      </c>
      <c r="N175">
        <v>0</v>
      </c>
      <c r="O175">
        <v>1</v>
      </c>
    </row>
    <row r="176" spans="1:15" hidden="1" x14ac:dyDescent="0.25">
      <c r="A176">
        <v>1</v>
      </c>
      <c r="B176">
        <v>7</v>
      </c>
      <c r="C176" t="s">
        <v>788</v>
      </c>
      <c r="D176">
        <v>71</v>
      </c>
      <c r="E176" t="s">
        <v>1392</v>
      </c>
      <c r="F176">
        <v>7101</v>
      </c>
      <c r="G176" t="s">
        <v>1392</v>
      </c>
      <c r="H176" t="s">
        <v>27833</v>
      </c>
      <c r="I176">
        <v>5</v>
      </c>
      <c r="J176">
        <v>100101</v>
      </c>
      <c r="K176" t="s">
        <v>11256</v>
      </c>
      <c r="L176">
        <v>100101001</v>
      </c>
      <c r="M176" t="s">
        <v>18392</v>
      </c>
      <c r="N176">
        <v>0</v>
      </c>
      <c r="O176">
        <v>1</v>
      </c>
    </row>
    <row r="177" spans="1:15" hidden="1" x14ac:dyDescent="0.25">
      <c r="A177">
        <v>1</v>
      </c>
      <c r="B177">
        <v>7</v>
      </c>
      <c r="C177" t="s">
        <v>788</v>
      </c>
      <c r="D177">
        <v>71</v>
      </c>
      <c r="E177" t="s">
        <v>1392</v>
      </c>
      <c r="F177">
        <v>7101</v>
      </c>
      <c r="G177" t="s">
        <v>1392</v>
      </c>
      <c r="H177" t="s">
        <v>27833</v>
      </c>
      <c r="I177">
        <v>5</v>
      </c>
      <c r="J177">
        <v>100101</v>
      </c>
      <c r="K177" t="s">
        <v>11256</v>
      </c>
      <c r="L177">
        <v>100101004</v>
      </c>
      <c r="M177" t="s">
        <v>16281</v>
      </c>
      <c r="N177">
        <v>0</v>
      </c>
      <c r="O177">
        <v>1</v>
      </c>
    </row>
    <row r="178" spans="1:15" hidden="1" x14ac:dyDescent="0.25">
      <c r="A178">
        <v>1</v>
      </c>
      <c r="B178">
        <v>7</v>
      </c>
      <c r="C178" t="s">
        <v>788</v>
      </c>
      <c r="D178">
        <v>71</v>
      </c>
      <c r="E178" t="s">
        <v>1392</v>
      </c>
      <c r="F178">
        <v>7101</v>
      </c>
      <c r="G178" t="s">
        <v>1392</v>
      </c>
      <c r="H178" t="s">
        <v>27833</v>
      </c>
      <c r="I178">
        <v>5</v>
      </c>
      <c r="J178">
        <v>100101</v>
      </c>
      <c r="K178" t="s">
        <v>11256</v>
      </c>
      <c r="L178">
        <v>100101007</v>
      </c>
      <c r="M178" t="s">
        <v>11267</v>
      </c>
      <c r="N178">
        <v>0</v>
      </c>
      <c r="O178">
        <v>1</v>
      </c>
    </row>
    <row r="179" spans="1:15" hidden="1" x14ac:dyDescent="0.25">
      <c r="A179">
        <v>1</v>
      </c>
      <c r="B179">
        <v>7</v>
      </c>
      <c r="C179" t="s">
        <v>788</v>
      </c>
      <c r="D179">
        <v>71</v>
      </c>
      <c r="E179" t="s">
        <v>1392</v>
      </c>
      <c r="F179">
        <v>7101</v>
      </c>
      <c r="G179" t="s">
        <v>1392</v>
      </c>
      <c r="H179" t="s">
        <v>27833</v>
      </c>
      <c r="I179">
        <v>5</v>
      </c>
      <c r="J179">
        <v>100103</v>
      </c>
      <c r="K179" t="s">
        <v>11337</v>
      </c>
      <c r="L179">
        <v>100103002</v>
      </c>
      <c r="M179" t="s">
        <v>27860</v>
      </c>
      <c r="N179">
        <v>0</v>
      </c>
      <c r="O179">
        <v>1</v>
      </c>
    </row>
    <row r="180" spans="1:15" hidden="1" x14ac:dyDescent="0.25">
      <c r="A180">
        <v>1</v>
      </c>
      <c r="B180">
        <v>7</v>
      </c>
      <c r="C180" t="s">
        <v>788</v>
      </c>
      <c r="D180">
        <v>71</v>
      </c>
      <c r="E180" t="s">
        <v>1392</v>
      </c>
      <c r="F180">
        <v>7101</v>
      </c>
      <c r="G180" t="s">
        <v>1392</v>
      </c>
      <c r="H180" t="s">
        <v>27833</v>
      </c>
      <c r="I180">
        <v>5</v>
      </c>
      <c r="J180">
        <v>100103</v>
      </c>
      <c r="K180" t="s">
        <v>11337</v>
      </c>
      <c r="L180">
        <v>100103002</v>
      </c>
      <c r="M180" t="s">
        <v>27847</v>
      </c>
      <c r="N180">
        <v>0</v>
      </c>
      <c r="O180">
        <v>1</v>
      </c>
    </row>
    <row r="181" spans="1:15" hidden="1" x14ac:dyDescent="0.25">
      <c r="A181">
        <v>1</v>
      </c>
      <c r="B181">
        <v>7</v>
      </c>
      <c r="C181" t="s">
        <v>788</v>
      </c>
      <c r="D181">
        <v>71</v>
      </c>
      <c r="E181" t="s">
        <v>1392</v>
      </c>
      <c r="F181">
        <v>7101</v>
      </c>
      <c r="G181" t="s">
        <v>1392</v>
      </c>
      <c r="H181" t="s">
        <v>27833</v>
      </c>
      <c r="I181">
        <v>5</v>
      </c>
      <c r="J181">
        <v>100104</v>
      </c>
      <c r="K181" t="s">
        <v>11362</v>
      </c>
      <c r="L181">
        <v>100104002</v>
      </c>
      <c r="M181" t="s">
        <v>27846</v>
      </c>
      <c r="N181">
        <v>0</v>
      </c>
      <c r="O181">
        <v>1</v>
      </c>
    </row>
    <row r="182" spans="1:15" hidden="1" x14ac:dyDescent="0.25">
      <c r="A182">
        <v>1</v>
      </c>
      <c r="B182">
        <v>7</v>
      </c>
      <c r="C182" t="s">
        <v>788</v>
      </c>
      <c r="D182">
        <v>71</v>
      </c>
      <c r="E182" t="s">
        <v>1392</v>
      </c>
      <c r="F182">
        <v>7101</v>
      </c>
      <c r="G182" t="s">
        <v>1392</v>
      </c>
      <c r="H182" t="s">
        <v>27833</v>
      </c>
      <c r="I182">
        <v>5</v>
      </c>
      <c r="J182">
        <v>100104</v>
      </c>
      <c r="K182" t="s">
        <v>11362</v>
      </c>
      <c r="L182">
        <v>100104005</v>
      </c>
      <c r="M182" t="s">
        <v>11363</v>
      </c>
      <c r="N182">
        <v>0</v>
      </c>
      <c r="O182">
        <v>1</v>
      </c>
    </row>
    <row r="183" spans="1:15" hidden="1" x14ac:dyDescent="0.25">
      <c r="A183">
        <v>1</v>
      </c>
      <c r="B183">
        <v>7</v>
      </c>
      <c r="C183" t="s">
        <v>788</v>
      </c>
      <c r="D183">
        <v>71</v>
      </c>
      <c r="E183" t="s">
        <v>1392</v>
      </c>
      <c r="F183">
        <v>7101</v>
      </c>
      <c r="G183" t="s">
        <v>1392</v>
      </c>
      <c r="H183" t="s">
        <v>27833</v>
      </c>
      <c r="I183">
        <v>5</v>
      </c>
      <c r="J183">
        <v>100112</v>
      </c>
      <c r="K183" t="s">
        <v>11530</v>
      </c>
      <c r="L183">
        <v>100112025</v>
      </c>
      <c r="M183" t="s">
        <v>11631</v>
      </c>
      <c r="N183">
        <v>0</v>
      </c>
      <c r="O183">
        <v>1</v>
      </c>
    </row>
    <row r="184" spans="1:15" hidden="1" x14ac:dyDescent="0.25">
      <c r="A184">
        <v>1</v>
      </c>
      <c r="B184">
        <v>7</v>
      </c>
      <c r="C184" t="s">
        <v>788</v>
      </c>
      <c r="D184">
        <v>71</v>
      </c>
      <c r="E184" t="s">
        <v>1392</v>
      </c>
      <c r="F184">
        <v>7101</v>
      </c>
      <c r="G184" t="s">
        <v>1392</v>
      </c>
      <c r="H184" t="s">
        <v>27866</v>
      </c>
      <c r="I184">
        <v>7</v>
      </c>
      <c r="J184">
        <v>100112</v>
      </c>
      <c r="K184" t="s">
        <v>11530</v>
      </c>
      <c r="L184">
        <v>100112020</v>
      </c>
      <c r="M184" t="s">
        <v>11606</v>
      </c>
      <c r="N184">
        <v>0</v>
      </c>
      <c r="O184">
        <v>1</v>
      </c>
    </row>
    <row r="185" spans="1:15" x14ac:dyDescent="0.25">
      <c r="A185">
        <v>1</v>
      </c>
      <c r="B185">
        <v>7</v>
      </c>
      <c r="C185" t="s">
        <v>788</v>
      </c>
      <c r="D185">
        <v>71</v>
      </c>
      <c r="E185" t="s">
        <v>1392</v>
      </c>
      <c r="F185">
        <v>7101</v>
      </c>
      <c r="G185" t="s">
        <v>1392</v>
      </c>
      <c r="H185" t="s">
        <v>27838</v>
      </c>
      <c r="I185">
        <v>10</v>
      </c>
      <c r="J185">
        <v>100101</v>
      </c>
      <c r="K185" t="s">
        <v>11256</v>
      </c>
      <c r="L185">
        <v>100101001</v>
      </c>
      <c r="M185" t="s">
        <v>18392</v>
      </c>
      <c r="N185">
        <v>0</v>
      </c>
      <c r="O185">
        <v>1</v>
      </c>
    </row>
    <row r="186" spans="1:15" x14ac:dyDescent="0.25">
      <c r="A186">
        <v>1</v>
      </c>
      <c r="B186">
        <v>7</v>
      </c>
      <c r="C186" t="s">
        <v>788</v>
      </c>
      <c r="D186">
        <v>71</v>
      </c>
      <c r="E186" t="s">
        <v>1392</v>
      </c>
      <c r="F186">
        <v>7101</v>
      </c>
      <c r="G186" t="s">
        <v>1392</v>
      </c>
      <c r="H186" t="s">
        <v>27838</v>
      </c>
      <c r="I186">
        <v>10</v>
      </c>
      <c r="J186">
        <v>100101</v>
      </c>
      <c r="K186" t="s">
        <v>11256</v>
      </c>
      <c r="L186">
        <v>100101007</v>
      </c>
      <c r="M186" t="s">
        <v>11267</v>
      </c>
      <c r="N186">
        <v>0</v>
      </c>
      <c r="O186">
        <v>1</v>
      </c>
    </row>
    <row r="187" spans="1:15" x14ac:dyDescent="0.25">
      <c r="A187">
        <v>1</v>
      </c>
      <c r="B187">
        <v>7</v>
      </c>
      <c r="C187" t="s">
        <v>788</v>
      </c>
      <c r="D187">
        <v>71</v>
      </c>
      <c r="E187" t="s">
        <v>1392</v>
      </c>
      <c r="F187">
        <v>7101</v>
      </c>
      <c r="G187" t="s">
        <v>1392</v>
      </c>
      <c r="H187" t="s">
        <v>27838</v>
      </c>
      <c r="I187">
        <v>10</v>
      </c>
      <c r="J187">
        <v>100103</v>
      </c>
      <c r="K187" t="s">
        <v>11337</v>
      </c>
      <c r="L187">
        <v>100103004</v>
      </c>
      <c r="M187" t="s">
        <v>27848</v>
      </c>
      <c r="N187">
        <v>0</v>
      </c>
      <c r="O187">
        <v>1</v>
      </c>
    </row>
    <row r="188" spans="1:15" x14ac:dyDescent="0.25">
      <c r="A188">
        <v>1</v>
      </c>
      <c r="B188">
        <v>7</v>
      </c>
      <c r="C188" t="s">
        <v>788</v>
      </c>
      <c r="D188">
        <v>71</v>
      </c>
      <c r="E188" t="s">
        <v>1392</v>
      </c>
      <c r="F188">
        <v>7101</v>
      </c>
      <c r="G188" t="s">
        <v>1392</v>
      </c>
      <c r="H188" t="s">
        <v>27838</v>
      </c>
      <c r="I188">
        <v>10</v>
      </c>
      <c r="J188">
        <v>100104</v>
      </c>
      <c r="K188" t="s">
        <v>11362</v>
      </c>
      <c r="L188">
        <v>100104002</v>
      </c>
      <c r="M188" t="s">
        <v>27846</v>
      </c>
      <c r="N188">
        <v>0</v>
      </c>
      <c r="O188">
        <v>2</v>
      </c>
    </row>
    <row r="189" spans="1:15" x14ac:dyDescent="0.25">
      <c r="A189">
        <v>1</v>
      </c>
      <c r="B189">
        <v>7</v>
      </c>
      <c r="C189" t="s">
        <v>788</v>
      </c>
      <c r="D189">
        <v>71</v>
      </c>
      <c r="E189" t="s">
        <v>1392</v>
      </c>
      <c r="F189">
        <v>7101</v>
      </c>
      <c r="G189" t="s">
        <v>1392</v>
      </c>
      <c r="H189" t="s">
        <v>27838</v>
      </c>
      <c r="I189">
        <v>10</v>
      </c>
      <c r="J189">
        <v>100104</v>
      </c>
      <c r="K189" t="s">
        <v>11362</v>
      </c>
      <c r="L189">
        <v>100104005</v>
      </c>
      <c r="M189" t="s">
        <v>11363</v>
      </c>
      <c r="N189">
        <v>0</v>
      </c>
      <c r="O189">
        <v>1</v>
      </c>
    </row>
    <row r="190" spans="1:15" x14ac:dyDescent="0.25">
      <c r="A190">
        <v>1</v>
      </c>
      <c r="B190">
        <v>7</v>
      </c>
      <c r="C190" t="s">
        <v>788</v>
      </c>
      <c r="D190">
        <v>71</v>
      </c>
      <c r="E190" t="s">
        <v>1392</v>
      </c>
      <c r="F190">
        <v>7101</v>
      </c>
      <c r="G190" t="s">
        <v>1392</v>
      </c>
      <c r="H190" t="s">
        <v>27838</v>
      </c>
      <c r="I190">
        <v>10</v>
      </c>
      <c r="J190">
        <v>100112</v>
      </c>
      <c r="K190" t="s">
        <v>11530</v>
      </c>
      <c r="L190">
        <v>100112025</v>
      </c>
      <c r="M190" t="s">
        <v>11631</v>
      </c>
      <c r="N190">
        <v>0</v>
      </c>
      <c r="O190">
        <v>1</v>
      </c>
    </row>
    <row r="191" spans="1:15" hidden="1" x14ac:dyDescent="0.25">
      <c r="A191">
        <v>1</v>
      </c>
      <c r="B191">
        <v>7</v>
      </c>
      <c r="C191" t="s">
        <v>788</v>
      </c>
      <c r="D191">
        <v>71</v>
      </c>
      <c r="E191" t="s">
        <v>1392</v>
      </c>
      <c r="F191">
        <v>7107</v>
      </c>
      <c r="G191" t="s">
        <v>1409</v>
      </c>
      <c r="H191" t="s">
        <v>27836</v>
      </c>
      <c r="I191">
        <v>1</v>
      </c>
      <c r="J191">
        <v>100106</v>
      </c>
      <c r="K191" t="s">
        <v>17000</v>
      </c>
      <c r="L191">
        <v>100106001</v>
      </c>
      <c r="M191" t="s">
        <v>18416</v>
      </c>
      <c r="N191">
        <v>1</v>
      </c>
      <c r="O191">
        <v>2</v>
      </c>
    </row>
    <row r="192" spans="1:15" hidden="1" x14ac:dyDescent="0.25">
      <c r="A192">
        <v>1</v>
      </c>
      <c r="B192">
        <v>7</v>
      </c>
      <c r="C192" t="s">
        <v>788</v>
      </c>
      <c r="D192">
        <v>71</v>
      </c>
      <c r="E192" t="s">
        <v>1392</v>
      </c>
      <c r="F192">
        <v>7108</v>
      </c>
      <c r="G192" t="s">
        <v>27867</v>
      </c>
      <c r="H192" t="s">
        <v>27840</v>
      </c>
      <c r="I192">
        <v>9</v>
      </c>
      <c r="J192">
        <v>100105</v>
      </c>
      <c r="K192" t="s">
        <v>11377</v>
      </c>
      <c r="L192">
        <v>100105002</v>
      </c>
      <c r="M192" t="s">
        <v>17698</v>
      </c>
      <c r="N192">
        <v>1</v>
      </c>
      <c r="O192">
        <v>0</v>
      </c>
    </row>
    <row r="193" spans="1:15" hidden="1" x14ac:dyDescent="0.25">
      <c r="A193">
        <v>1</v>
      </c>
      <c r="B193">
        <v>7</v>
      </c>
      <c r="C193" t="s">
        <v>788</v>
      </c>
      <c r="D193">
        <v>71</v>
      </c>
      <c r="E193" t="s">
        <v>1392</v>
      </c>
      <c r="F193">
        <v>7109</v>
      </c>
      <c r="G193" t="s">
        <v>1415</v>
      </c>
      <c r="H193" t="s">
        <v>27853</v>
      </c>
      <c r="I193">
        <v>2</v>
      </c>
      <c r="J193">
        <v>100101</v>
      </c>
      <c r="K193" t="s">
        <v>11256</v>
      </c>
      <c r="L193">
        <v>100101001</v>
      </c>
      <c r="M193" t="s">
        <v>18392</v>
      </c>
      <c r="N193">
        <v>0</v>
      </c>
      <c r="O193">
        <v>1</v>
      </c>
    </row>
    <row r="194" spans="1:15" hidden="1" x14ac:dyDescent="0.25">
      <c r="A194">
        <v>1</v>
      </c>
      <c r="B194">
        <v>7</v>
      </c>
      <c r="C194" t="s">
        <v>788</v>
      </c>
      <c r="D194">
        <v>71</v>
      </c>
      <c r="E194" t="s">
        <v>1392</v>
      </c>
      <c r="F194">
        <v>7109</v>
      </c>
      <c r="G194" t="s">
        <v>1415</v>
      </c>
      <c r="H194" t="s">
        <v>27853</v>
      </c>
      <c r="I194">
        <v>2</v>
      </c>
      <c r="J194">
        <v>100101</v>
      </c>
      <c r="K194" t="s">
        <v>11256</v>
      </c>
      <c r="L194">
        <v>100101004</v>
      </c>
      <c r="M194" t="s">
        <v>16281</v>
      </c>
      <c r="N194">
        <v>0</v>
      </c>
      <c r="O194">
        <v>1</v>
      </c>
    </row>
    <row r="195" spans="1:15" hidden="1" x14ac:dyDescent="0.25">
      <c r="A195">
        <v>1</v>
      </c>
      <c r="B195">
        <v>7</v>
      </c>
      <c r="C195" t="s">
        <v>788</v>
      </c>
      <c r="D195">
        <v>71</v>
      </c>
      <c r="E195" t="s">
        <v>1392</v>
      </c>
      <c r="F195">
        <v>7109</v>
      </c>
      <c r="G195" t="s">
        <v>1415</v>
      </c>
      <c r="H195" t="s">
        <v>27853</v>
      </c>
      <c r="I195">
        <v>2</v>
      </c>
      <c r="J195">
        <v>100101</v>
      </c>
      <c r="K195" t="s">
        <v>11256</v>
      </c>
      <c r="L195">
        <v>100101008</v>
      </c>
      <c r="M195" t="s">
        <v>27861</v>
      </c>
      <c r="N195">
        <v>0</v>
      </c>
      <c r="O195">
        <v>1</v>
      </c>
    </row>
    <row r="196" spans="1:15" hidden="1" x14ac:dyDescent="0.25">
      <c r="A196">
        <v>1</v>
      </c>
      <c r="B196">
        <v>7</v>
      </c>
      <c r="C196" t="s">
        <v>788</v>
      </c>
      <c r="D196">
        <v>71</v>
      </c>
      <c r="E196" t="s">
        <v>1392</v>
      </c>
      <c r="F196">
        <v>7109</v>
      </c>
      <c r="G196" t="s">
        <v>1415</v>
      </c>
      <c r="H196" t="s">
        <v>27853</v>
      </c>
      <c r="I196">
        <v>2</v>
      </c>
      <c r="J196">
        <v>100101</v>
      </c>
      <c r="K196" t="s">
        <v>11256</v>
      </c>
      <c r="L196">
        <v>100101008</v>
      </c>
      <c r="M196" t="s">
        <v>27843</v>
      </c>
      <c r="N196">
        <v>0</v>
      </c>
      <c r="O196">
        <v>1</v>
      </c>
    </row>
    <row r="197" spans="1:15" hidden="1" x14ac:dyDescent="0.25">
      <c r="A197">
        <v>1</v>
      </c>
      <c r="B197">
        <v>7</v>
      </c>
      <c r="C197" t="s">
        <v>788</v>
      </c>
      <c r="D197">
        <v>71</v>
      </c>
      <c r="E197" t="s">
        <v>1392</v>
      </c>
      <c r="F197">
        <v>7109</v>
      </c>
      <c r="G197" t="s">
        <v>1415</v>
      </c>
      <c r="H197" t="s">
        <v>27853</v>
      </c>
      <c r="I197">
        <v>2</v>
      </c>
      <c r="J197">
        <v>100104</v>
      </c>
      <c r="K197" t="s">
        <v>11362</v>
      </c>
      <c r="L197">
        <v>100104006</v>
      </c>
      <c r="M197" t="s">
        <v>11368</v>
      </c>
      <c r="N197">
        <v>0</v>
      </c>
      <c r="O197">
        <v>1</v>
      </c>
    </row>
    <row r="198" spans="1:15" hidden="1" x14ac:dyDescent="0.25">
      <c r="A198">
        <v>1</v>
      </c>
      <c r="B198">
        <v>7</v>
      </c>
      <c r="C198" t="s">
        <v>788</v>
      </c>
      <c r="D198">
        <v>71</v>
      </c>
      <c r="E198" t="s">
        <v>1392</v>
      </c>
      <c r="F198">
        <v>7109</v>
      </c>
      <c r="G198" t="s">
        <v>1415</v>
      </c>
      <c r="H198" t="s">
        <v>27853</v>
      </c>
      <c r="I198">
        <v>2</v>
      </c>
      <c r="J198">
        <v>100109</v>
      </c>
      <c r="K198" t="s">
        <v>18431</v>
      </c>
      <c r="L198">
        <v>100109001</v>
      </c>
      <c r="M198" t="s">
        <v>27849</v>
      </c>
      <c r="N198">
        <v>0</v>
      </c>
      <c r="O198">
        <v>1</v>
      </c>
    </row>
    <row r="199" spans="1:15" hidden="1" x14ac:dyDescent="0.25">
      <c r="A199">
        <v>1</v>
      </c>
      <c r="B199">
        <v>7</v>
      </c>
      <c r="C199" t="s">
        <v>788</v>
      </c>
      <c r="D199">
        <v>71</v>
      </c>
      <c r="E199" t="s">
        <v>1392</v>
      </c>
      <c r="F199">
        <v>7109</v>
      </c>
      <c r="G199" t="s">
        <v>1415</v>
      </c>
      <c r="H199" t="s">
        <v>27853</v>
      </c>
      <c r="I199">
        <v>2</v>
      </c>
      <c r="J199">
        <v>100112</v>
      </c>
      <c r="K199" t="s">
        <v>11530</v>
      </c>
      <c r="L199">
        <v>100112025</v>
      </c>
      <c r="M199" t="s">
        <v>11631</v>
      </c>
      <c r="N199">
        <v>0</v>
      </c>
      <c r="O199">
        <v>1</v>
      </c>
    </row>
    <row r="200" spans="1:15" hidden="1" x14ac:dyDescent="0.25">
      <c r="A200">
        <v>1</v>
      </c>
      <c r="B200">
        <v>7</v>
      </c>
      <c r="C200" t="s">
        <v>788</v>
      </c>
      <c r="D200">
        <v>71</v>
      </c>
      <c r="E200" t="s">
        <v>1392</v>
      </c>
      <c r="F200">
        <v>7110</v>
      </c>
      <c r="G200" t="s">
        <v>1418</v>
      </c>
      <c r="H200" t="s">
        <v>27836</v>
      </c>
      <c r="I200">
        <v>1</v>
      </c>
      <c r="J200">
        <v>100106</v>
      </c>
      <c r="K200" t="s">
        <v>17000</v>
      </c>
      <c r="L200">
        <v>100106001</v>
      </c>
      <c r="M200" t="s">
        <v>18416</v>
      </c>
      <c r="N200">
        <v>0</v>
      </c>
      <c r="O200">
        <v>1</v>
      </c>
    </row>
    <row r="201" spans="1:15" hidden="1" x14ac:dyDescent="0.25">
      <c r="A201">
        <v>1</v>
      </c>
      <c r="B201">
        <v>7</v>
      </c>
      <c r="C201" t="s">
        <v>788</v>
      </c>
      <c r="D201">
        <v>73</v>
      </c>
      <c r="E201" t="s">
        <v>27868</v>
      </c>
      <c r="F201">
        <v>7301</v>
      </c>
      <c r="G201" t="s">
        <v>27868</v>
      </c>
      <c r="H201" t="s">
        <v>27853</v>
      </c>
      <c r="I201">
        <v>2</v>
      </c>
      <c r="J201">
        <v>100101</v>
      </c>
      <c r="K201" t="s">
        <v>11256</v>
      </c>
      <c r="L201">
        <v>100101001</v>
      </c>
      <c r="M201" t="s">
        <v>18392</v>
      </c>
      <c r="N201">
        <v>0</v>
      </c>
      <c r="O201">
        <v>1</v>
      </c>
    </row>
    <row r="202" spans="1:15" hidden="1" x14ac:dyDescent="0.25">
      <c r="A202">
        <v>1</v>
      </c>
      <c r="B202">
        <v>7</v>
      </c>
      <c r="C202" t="s">
        <v>788</v>
      </c>
      <c r="D202">
        <v>73</v>
      </c>
      <c r="E202" t="s">
        <v>27868</v>
      </c>
      <c r="F202">
        <v>7301</v>
      </c>
      <c r="G202" t="s">
        <v>27868</v>
      </c>
      <c r="H202" t="s">
        <v>27853</v>
      </c>
      <c r="I202">
        <v>2</v>
      </c>
      <c r="J202">
        <v>100101</v>
      </c>
      <c r="K202" t="s">
        <v>11256</v>
      </c>
      <c r="L202">
        <v>100101004</v>
      </c>
      <c r="M202" t="s">
        <v>16281</v>
      </c>
      <c r="N202">
        <v>0</v>
      </c>
      <c r="O202">
        <v>1</v>
      </c>
    </row>
    <row r="203" spans="1:15" hidden="1" x14ac:dyDescent="0.25">
      <c r="A203">
        <v>1</v>
      </c>
      <c r="B203">
        <v>7</v>
      </c>
      <c r="C203" t="s">
        <v>788</v>
      </c>
      <c r="D203">
        <v>73</v>
      </c>
      <c r="E203" t="s">
        <v>27868</v>
      </c>
      <c r="F203">
        <v>7301</v>
      </c>
      <c r="G203" t="s">
        <v>27868</v>
      </c>
      <c r="H203" t="s">
        <v>27853</v>
      </c>
      <c r="I203">
        <v>2</v>
      </c>
      <c r="J203">
        <v>100101</v>
      </c>
      <c r="K203" t="s">
        <v>11256</v>
      </c>
      <c r="L203">
        <v>100101007</v>
      </c>
      <c r="M203" t="s">
        <v>11267</v>
      </c>
      <c r="N203">
        <v>0</v>
      </c>
      <c r="O203">
        <v>1</v>
      </c>
    </row>
    <row r="204" spans="1:15" hidden="1" x14ac:dyDescent="0.25">
      <c r="A204">
        <v>1</v>
      </c>
      <c r="B204">
        <v>7</v>
      </c>
      <c r="C204" t="s">
        <v>788</v>
      </c>
      <c r="D204">
        <v>73</v>
      </c>
      <c r="E204" t="s">
        <v>27868</v>
      </c>
      <c r="F204">
        <v>7301</v>
      </c>
      <c r="G204" t="s">
        <v>27868</v>
      </c>
      <c r="H204" t="s">
        <v>27853</v>
      </c>
      <c r="I204">
        <v>2</v>
      </c>
      <c r="J204">
        <v>100101</v>
      </c>
      <c r="K204" t="s">
        <v>11256</v>
      </c>
      <c r="L204">
        <v>100101008</v>
      </c>
      <c r="M204" t="s">
        <v>27861</v>
      </c>
      <c r="N204">
        <v>0</v>
      </c>
      <c r="O204">
        <v>1</v>
      </c>
    </row>
    <row r="205" spans="1:15" hidden="1" x14ac:dyDescent="0.25">
      <c r="A205">
        <v>1</v>
      </c>
      <c r="B205">
        <v>7</v>
      </c>
      <c r="C205" t="s">
        <v>788</v>
      </c>
      <c r="D205">
        <v>73</v>
      </c>
      <c r="E205" t="s">
        <v>27868</v>
      </c>
      <c r="F205">
        <v>7301</v>
      </c>
      <c r="G205" t="s">
        <v>27868</v>
      </c>
      <c r="H205" t="s">
        <v>27853</v>
      </c>
      <c r="I205">
        <v>2</v>
      </c>
      <c r="J205">
        <v>100109</v>
      </c>
      <c r="K205" t="s">
        <v>18431</v>
      </c>
      <c r="L205">
        <v>100109001</v>
      </c>
      <c r="M205" t="s">
        <v>27849</v>
      </c>
      <c r="N205">
        <v>0</v>
      </c>
      <c r="O205">
        <v>1</v>
      </c>
    </row>
    <row r="206" spans="1:15" hidden="1" x14ac:dyDescent="0.25">
      <c r="A206">
        <v>1</v>
      </c>
      <c r="B206">
        <v>7</v>
      </c>
      <c r="C206" t="s">
        <v>788</v>
      </c>
      <c r="D206">
        <v>73</v>
      </c>
      <c r="E206" t="s">
        <v>27868</v>
      </c>
      <c r="F206">
        <v>7301</v>
      </c>
      <c r="G206" t="s">
        <v>27868</v>
      </c>
      <c r="H206" t="s">
        <v>27853</v>
      </c>
      <c r="I206">
        <v>2</v>
      </c>
      <c r="J206">
        <v>100112</v>
      </c>
      <c r="K206" t="s">
        <v>11530</v>
      </c>
      <c r="L206">
        <v>100112025</v>
      </c>
      <c r="M206" t="s">
        <v>11631</v>
      </c>
      <c r="N206">
        <v>0</v>
      </c>
      <c r="O206">
        <v>1</v>
      </c>
    </row>
    <row r="207" spans="1:15" hidden="1" x14ac:dyDescent="0.25">
      <c r="A207">
        <v>1</v>
      </c>
      <c r="B207">
        <v>7</v>
      </c>
      <c r="C207" t="s">
        <v>788</v>
      </c>
      <c r="D207">
        <v>73</v>
      </c>
      <c r="E207" t="s">
        <v>27868</v>
      </c>
      <c r="F207">
        <v>7301</v>
      </c>
      <c r="G207" t="s">
        <v>27868</v>
      </c>
      <c r="H207" t="s">
        <v>27833</v>
      </c>
      <c r="I207">
        <v>5</v>
      </c>
      <c r="J207">
        <v>100109</v>
      </c>
      <c r="K207" t="s">
        <v>18431</v>
      </c>
      <c r="L207">
        <v>100109001</v>
      </c>
      <c r="M207" t="s">
        <v>27849</v>
      </c>
      <c r="N207">
        <v>0</v>
      </c>
      <c r="O207">
        <v>1</v>
      </c>
    </row>
    <row r="208" spans="1:15" hidden="1" x14ac:dyDescent="0.25">
      <c r="A208">
        <v>1</v>
      </c>
      <c r="B208">
        <v>7</v>
      </c>
      <c r="C208" t="s">
        <v>788</v>
      </c>
      <c r="D208">
        <v>73</v>
      </c>
      <c r="E208" t="s">
        <v>27868</v>
      </c>
      <c r="F208">
        <v>7304</v>
      </c>
      <c r="G208" t="s">
        <v>1439</v>
      </c>
      <c r="H208" t="s">
        <v>27836</v>
      </c>
      <c r="I208">
        <v>1</v>
      </c>
      <c r="J208">
        <v>100104</v>
      </c>
      <c r="K208" t="s">
        <v>11362</v>
      </c>
      <c r="L208">
        <v>100104006</v>
      </c>
      <c r="M208" t="s">
        <v>11368</v>
      </c>
      <c r="N208">
        <v>1</v>
      </c>
      <c r="O208">
        <v>0</v>
      </c>
    </row>
    <row r="209" spans="1:15" hidden="1" x14ac:dyDescent="0.25">
      <c r="A209">
        <v>1</v>
      </c>
      <c r="B209">
        <v>7</v>
      </c>
      <c r="C209" t="s">
        <v>788</v>
      </c>
      <c r="D209">
        <v>73</v>
      </c>
      <c r="E209" t="s">
        <v>27868</v>
      </c>
      <c r="F209">
        <v>7304</v>
      </c>
      <c r="G209" t="s">
        <v>1439</v>
      </c>
      <c r="H209" t="s">
        <v>27836</v>
      </c>
      <c r="I209">
        <v>1</v>
      </c>
      <c r="J209">
        <v>100106</v>
      </c>
      <c r="K209" t="s">
        <v>17000</v>
      </c>
      <c r="L209">
        <v>100106001</v>
      </c>
      <c r="M209" t="s">
        <v>18416</v>
      </c>
      <c r="N209">
        <v>0</v>
      </c>
      <c r="O209">
        <v>1</v>
      </c>
    </row>
    <row r="210" spans="1:15" hidden="1" x14ac:dyDescent="0.25">
      <c r="A210">
        <v>1</v>
      </c>
      <c r="B210">
        <v>7</v>
      </c>
      <c r="C210" t="s">
        <v>788</v>
      </c>
      <c r="D210">
        <v>73</v>
      </c>
      <c r="E210" t="s">
        <v>27868</v>
      </c>
      <c r="F210">
        <v>7304</v>
      </c>
      <c r="G210" t="s">
        <v>1439</v>
      </c>
      <c r="H210" t="s">
        <v>27853</v>
      </c>
      <c r="I210">
        <v>2</v>
      </c>
      <c r="J210">
        <v>100101</v>
      </c>
      <c r="K210" t="s">
        <v>11256</v>
      </c>
      <c r="L210">
        <v>100101004</v>
      </c>
      <c r="M210" t="s">
        <v>16281</v>
      </c>
      <c r="N210">
        <v>1</v>
      </c>
      <c r="O210">
        <v>0</v>
      </c>
    </row>
    <row r="211" spans="1:15" hidden="1" x14ac:dyDescent="0.25">
      <c r="A211">
        <v>1</v>
      </c>
      <c r="B211">
        <v>7</v>
      </c>
      <c r="C211" t="s">
        <v>788</v>
      </c>
      <c r="D211">
        <v>73</v>
      </c>
      <c r="E211" t="s">
        <v>27868</v>
      </c>
      <c r="F211">
        <v>7304</v>
      </c>
      <c r="G211" t="s">
        <v>1439</v>
      </c>
      <c r="H211" t="s">
        <v>27853</v>
      </c>
      <c r="I211">
        <v>2</v>
      </c>
      <c r="J211">
        <v>100101</v>
      </c>
      <c r="K211" t="s">
        <v>11256</v>
      </c>
      <c r="L211">
        <v>100101008</v>
      </c>
      <c r="M211" t="s">
        <v>27843</v>
      </c>
      <c r="N211">
        <v>1</v>
      </c>
      <c r="O211">
        <v>0</v>
      </c>
    </row>
    <row r="212" spans="1:15" hidden="1" x14ac:dyDescent="0.25">
      <c r="A212">
        <v>1</v>
      </c>
      <c r="B212">
        <v>7</v>
      </c>
      <c r="C212" t="s">
        <v>788</v>
      </c>
      <c r="D212">
        <v>73</v>
      </c>
      <c r="E212" t="s">
        <v>27868</v>
      </c>
      <c r="F212">
        <v>7304</v>
      </c>
      <c r="G212" t="s">
        <v>1439</v>
      </c>
      <c r="H212" t="s">
        <v>27853</v>
      </c>
      <c r="I212">
        <v>2</v>
      </c>
      <c r="J212">
        <v>100103</v>
      </c>
      <c r="K212" t="s">
        <v>11337</v>
      </c>
      <c r="L212">
        <v>100103001</v>
      </c>
      <c r="M212" t="s">
        <v>18402</v>
      </c>
      <c r="N212">
        <v>1</v>
      </c>
      <c r="O212">
        <v>0</v>
      </c>
    </row>
    <row r="213" spans="1:15" hidden="1" x14ac:dyDescent="0.25">
      <c r="A213">
        <v>1</v>
      </c>
      <c r="B213">
        <v>7</v>
      </c>
      <c r="C213" t="s">
        <v>788</v>
      </c>
      <c r="D213">
        <v>73</v>
      </c>
      <c r="E213" t="s">
        <v>27868</v>
      </c>
      <c r="F213">
        <v>7304</v>
      </c>
      <c r="G213" t="s">
        <v>1439</v>
      </c>
      <c r="H213" t="s">
        <v>27854</v>
      </c>
      <c r="I213">
        <v>3</v>
      </c>
      <c r="J213">
        <v>100101</v>
      </c>
      <c r="K213" t="s">
        <v>11256</v>
      </c>
      <c r="L213">
        <v>100101006</v>
      </c>
      <c r="M213" t="s">
        <v>11262</v>
      </c>
      <c r="N213">
        <v>1</v>
      </c>
      <c r="O213">
        <v>0</v>
      </c>
    </row>
    <row r="214" spans="1:15" hidden="1" x14ac:dyDescent="0.25">
      <c r="A214">
        <v>1</v>
      </c>
      <c r="B214">
        <v>7</v>
      </c>
      <c r="C214" t="s">
        <v>788</v>
      </c>
      <c r="D214">
        <v>73</v>
      </c>
      <c r="E214" t="s">
        <v>27868</v>
      </c>
      <c r="F214">
        <v>7304</v>
      </c>
      <c r="G214" t="s">
        <v>1439</v>
      </c>
      <c r="H214" t="s">
        <v>27833</v>
      </c>
      <c r="I214">
        <v>5</v>
      </c>
      <c r="J214">
        <v>100104</v>
      </c>
      <c r="K214" t="s">
        <v>11362</v>
      </c>
      <c r="L214">
        <v>100104002</v>
      </c>
      <c r="M214" t="s">
        <v>27846</v>
      </c>
      <c r="N214">
        <v>0</v>
      </c>
      <c r="O214">
        <v>1</v>
      </c>
    </row>
    <row r="215" spans="1:15" hidden="1" x14ac:dyDescent="0.25">
      <c r="A215">
        <v>1</v>
      </c>
      <c r="B215">
        <v>7</v>
      </c>
      <c r="C215" t="s">
        <v>788</v>
      </c>
      <c r="D215">
        <v>73</v>
      </c>
      <c r="E215" t="s">
        <v>27868</v>
      </c>
      <c r="F215">
        <v>7306</v>
      </c>
      <c r="G215" t="s">
        <v>1445</v>
      </c>
      <c r="H215" t="s">
        <v>27853</v>
      </c>
      <c r="I215">
        <v>2</v>
      </c>
      <c r="J215">
        <v>100101</v>
      </c>
      <c r="K215" t="s">
        <v>11256</v>
      </c>
      <c r="L215">
        <v>100101001</v>
      </c>
      <c r="M215" t="s">
        <v>18392</v>
      </c>
      <c r="N215">
        <v>1</v>
      </c>
      <c r="O215">
        <v>3</v>
      </c>
    </row>
    <row r="216" spans="1:15" hidden="1" x14ac:dyDescent="0.25">
      <c r="A216">
        <v>1</v>
      </c>
      <c r="B216">
        <v>7</v>
      </c>
      <c r="C216" t="s">
        <v>788</v>
      </c>
      <c r="D216">
        <v>73</v>
      </c>
      <c r="E216" t="s">
        <v>27868</v>
      </c>
      <c r="F216">
        <v>7306</v>
      </c>
      <c r="G216" t="s">
        <v>1445</v>
      </c>
      <c r="H216" t="s">
        <v>27853</v>
      </c>
      <c r="I216">
        <v>2</v>
      </c>
      <c r="J216">
        <v>100101</v>
      </c>
      <c r="K216" t="s">
        <v>11256</v>
      </c>
      <c r="L216">
        <v>100101004</v>
      </c>
      <c r="M216" t="s">
        <v>16281</v>
      </c>
      <c r="N216">
        <v>1</v>
      </c>
      <c r="O216">
        <v>4</v>
      </c>
    </row>
    <row r="217" spans="1:15" hidden="1" x14ac:dyDescent="0.25">
      <c r="A217">
        <v>1</v>
      </c>
      <c r="B217">
        <v>7</v>
      </c>
      <c r="C217" t="s">
        <v>788</v>
      </c>
      <c r="D217">
        <v>73</v>
      </c>
      <c r="E217" t="s">
        <v>27868</v>
      </c>
      <c r="F217">
        <v>7306</v>
      </c>
      <c r="G217" t="s">
        <v>1445</v>
      </c>
      <c r="H217" t="s">
        <v>27853</v>
      </c>
      <c r="I217">
        <v>2</v>
      </c>
      <c r="J217">
        <v>100101</v>
      </c>
      <c r="K217" t="s">
        <v>11256</v>
      </c>
      <c r="L217">
        <v>100101008</v>
      </c>
      <c r="M217" t="s">
        <v>27861</v>
      </c>
      <c r="N217">
        <v>0</v>
      </c>
      <c r="O217">
        <v>4</v>
      </c>
    </row>
    <row r="218" spans="1:15" hidden="1" x14ac:dyDescent="0.25">
      <c r="A218">
        <v>1</v>
      </c>
      <c r="B218">
        <v>7</v>
      </c>
      <c r="C218" t="s">
        <v>788</v>
      </c>
      <c r="D218">
        <v>73</v>
      </c>
      <c r="E218" t="s">
        <v>27868</v>
      </c>
      <c r="F218">
        <v>7306</v>
      </c>
      <c r="G218" t="s">
        <v>1445</v>
      </c>
      <c r="H218" t="s">
        <v>27853</v>
      </c>
      <c r="I218">
        <v>2</v>
      </c>
      <c r="J218">
        <v>100101</v>
      </c>
      <c r="K218" t="s">
        <v>11256</v>
      </c>
      <c r="L218">
        <v>100101008</v>
      </c>
      <c r="M218" t="s">
        <v>27843</v>
      </c>
      <c r="N218">
        <v>1</v>
      </c>
      <c r="O218">
        <v>1</v>
      </c>
    </row>
    <row r="219" spans="1:15" hidden="1" x14ac:dyDescent="0.25">
      <c r="A219">
        <v>1</v>
      </c>
      <c r="B219">
        <v>7</v>
      </c>
      <c r="C219" t="s">
        <v>788</v>
      </c>
      <c r="D219">
        <v>73</v>
      </c>
      <c r="E219" t="s">
        <v>27868</v>
      </c>
      <c r="F219">
        <v>7306</v>
      </c>
      <c r="G219" t="s">
        <v>1445</v>
      </c>
      <c r="H219" t="s">
        <v>27853</v>
      </c>
      <c r="I219">
        <v>2</v>
      </c>
      <c r="J219">
        <v>100103</v>
      </c>
      <c r="K219" t="s">
        <v>11337</v>
      </c>
      <c r="L219">
        <v>100103001</v>
      </c>
      <c r="M219" t="s">
        <v>18402</v>
      </c>
      <c r="N219">
        <v>0</v>
      </c>
      <c r="O219">
        <v>1</v>
      </c>
    </row>
    <row r="220" spans="1:15" hidden="1" x14ac:dyDescent="0.25">
      <c r="A220">
        <v>1</v>
      </c>
      <c r="B220">
        <v>7</v>
      </c>
      <c r="C220" t="s">
        <v>788</v>
      </c>
      <c r="D220">
        <v>73</v>
      </c>
      <c r="E220" t="s">
        <v>27868</v>
      </c>
      <c r="F220">
        <v>7306</v>
      </c>
      <c r="G220" t="s">
        <v>1445</v>
      </c>
      <c r="H220" t="s">
        <v>27853</v>
      </c>
      <c r="I220">
        <v>2</v>
      </c>
      <c r="J220">
        <v>100109</v>
      </c>
      <c r="K220" t="s">
        <v>18431</v>
      </c>
      <c r="L220">
        <v>100109001</v>
      </c>
      <c r="M220" t="s">
        <v>27849</v>
      </c>
      <c r="N220">
        <v>0</v>
      </c>
      <c r="O220">
        <v>1</v>
      </c>
    </row>
    <row r="221" spans="1:15" hidden="1" x14ac:dyDescent="0.25">
      <c r="A221">
        <v>1</v>
      </c>
      <c r="B221">
        <v>7</v>
      </c>
      <c r="C221" t="s">
        <v>788</v>
      </c>
      <c r="D221">
        <v>73</v>
      </c>
      <c r="E221" t="s">
        <v>27868</v>
      </c>
      <c r="F221">
        <v>7306</v>
      </c>
      <c r="G221" t="s">
        <v>1445</v>
      </c>
      <c r="H221" t="s">
        <v>27853</v>
      </c>
      <c r="I221">
        <v>2</v>
      </c>
      <c r="J221">
        <v>100112</v>
      </c>
      <c r="K221" t="s">
        <v>11530</v>
      </c>
      <c r="L221">
        <v>100112025</v>
      </c>
      <c r="M221" t="s">
        <v>11631</v>
      </c>
      <c r="N221">
        <v>2</v>
      </c>
      <c r="O221">
        <v>3</v>
      </c>
    </row>
    <row r="222" spans="1:15" hidden="1" x14ac:dyDescent="0.25">
      <c r="A222">
        <v>1</v>
      </c>
      <c r="B222">
        <v>7</v>
      </c>
      <c r="C222" t="s">
        <v>788</v>
      </c>
      <c r="D222">
        <v>73</v>
      </c>
      <c r="E222" t="s">
        <v>27868</v>
      </c>
      <c r="F222">
        <v>7306</v>
      </c>
      <c r="G222" t="s">
        <v>1445</v>
      </c>
      <c r="H222" t="s">
        <v>27854</v>
      </c>
      <c r="I222">
        <v>3</v>
      </c>
      <c r="J222">
        <v>100103</v>
      </c>
      <c r="K222" t="s">
        <v>11337</v>
      </c>
      <c r="L222">
        <v>100103001</v>
      </c>
      <c r="M222" t="s">
        <v>18402</v>
      </c>
      <c r="N222">
        <v>0</v>
      </c>
      <c r="O222">
        <v>1</v>
      </c>
    </row>
    <row r="223" spans="1:15" hidden="1" x14ac:dyDescent="0.25">
      <c r="A223">
        <v>1</v>
      </c>
      <c r="B223">
        <v>7</v>
      </c>
      <c r="C223" t="s">
        <v>788</v>
      </c>
      <c r="D223">
        <v>73</v>
      </c>
      <c r="E223" t="s">
        <v>27868</v>
      </c>
      <c r="F223">
        <v>7306</v>
      </c>
      <c r="G223" t="s">
        <v>1445</v>
      </c>
      <c r="H223" t="s">
        <v>27852</v>
      </c>
      <c r="I223">
        <v>4</v>
      </c>
      <c r="J223">
        <v>100104</v>
      </c>
      <c r="K223" t="s">
        <v>11362</v>
      </c>
      <c r="L223">
        <v>100104002</v>
      </c>
      <c r="M223" t="s">
        <v>27846</v>
      </c>
      <c r="N223">
        <v>0</v>
      </c>
      <c r="O223">
        <v>1</v>
      </c>
    </row>
    <row r="224" spans="1:15" x14ac:dyDescent="0.25">
      <c r="A224">
        <v>1</v>
      </c>
      <c r="B224">
        <v>7</v>
      </c>
      <c r="C224" t="s">
        <v>788</v>
      </c>
      <c r="D224">
        <v>73</v>
      </c>
      <c r="E224" t="s">
        <v>27868</v>
      </c>
      <c r="F224">
        <v>7306</v>
      </c>
      <c r="G224" t="s">
        <v>1445</v>
      </c>
      <c r="H224" t="s">
        <v>27838</v>
      </c>
      <c r="I224">
        <v>10</v>
      </c>
      <c r="J224">
        <v>100101</v>
      </c>
      <c r="K224" t="s">
        <v>11256</v>
      </c>
      <c r="L224">
        <v>100101001</v>
      </c>
      <c r="M224" t="s">
        <v>18392</v>
      </c>
      <c r="N224">
        <v>0</v>
      </c>
      <c r="O224">
        <v>1</v>
      </c>
    </row>
    <row r="225" spans="1:15" x14ac:dyDescent="0.25">
      <c r="A225">
        <v>1</v>
      </c>
      <c r="B225">
        <v>7</v>
      </c>
      <c r="C225" t="s">
        <v>788</v>
      </c>
      <c r="D225">
        <v>73</v>
      </c>
      <c r="E225" t="s">
        <v>27868</v>
      </c>
      <c r="F225">
        <v>7306</v>
      </c>
      <c r="G225" t="s">
        <v>1445</v>
      </c>
      <c r="H225" t="s">
        <v>27838</v>
      </c>
      <c r="I225">
        <v>10</v>
      </c>
      <c r="J225">
        <v>100101</v>
      </c>
      <c r="K225" t="s">
        <v>11256</v>
      </c>
      <c r="L225">
        <v>100101004</v>
      </c>
      <c r="M225" t="s">
        <v>16281</v>
      </c>
      <c r="N225">
        <v>0</v>
      </c>
      <c r="O225">
        <v>1</v>
      </c>
    </row>
    <row r="226" spans="1:15" x14ac:dyDescent="0.25">
      <c r="A226">
        <v>1</v>
      </c>
      <c r="B226">
        <v>7</v>
      </c>
      <c r="C226" t="s">
        <v>788</v>
      </c>
      <c r="D226">
        <v>73</v>
      </c>
      <c r="E226" t="s">
        <v>27868</v>
      </c>
      <c r="F226">
        <v>7306</v>
      </c>
      <c r="G226" t="s">
        <v>1445</v>
      </c>
      <c r="H226" t="s">
        <v>27838</v>
      </c>
      <c r="I226">
        <v>10</v>
      </c>
      <c r="J226">
        <v>100101</v>
      </c>
      <c r="K226" t="s">
        <v>11256</v>
      </c>
      <c r="L226">
        <v>100101008</v>
      </c>
      <c r="M226" t="s">
        <v>27861</v>
      </c>
      <c r="N226">
        <v>0</v>
      </c>
      <c r="O226">
        <v>1</v>
      </c>
    </row>
    <row r="227" spans="1:15" x14ac:dyDescent="0.25">
      <c r="A227">
        <v>1</v>
      </c>
      <c r="B227">
        <v>7</v>
      </c>
      <c r="C227" t="s">
        <v>788</v>
      </c>
      <c r="D227">
        <v>73</v>
      </c>
      <c r="E227" t="s">
        <v>27868</v>
      </c>
      <c r="F227">
        <v>7306</v>
      </c>
      <c r="G227" t="s">
        <v>1445</v>
      </c>
      <c r="H227" t="s">
        <v>27838</v>
      </c>
      <c r="I227">
        <v>10</v>
      </c>
      <c r="J227">
        <v>100104</v>
      </c>
      <c r="K227" t="s">
        <v>11362</v>
      </c>
      <c r="L227">
        <v>100104002</v>
      </c>
      <c r="M227" t="s">
        <v>27846</v>
      </c>
      <c r="N227">
        <v>0</v>
      </c>
      <c r="O227">
        <v>1</v>
      </c>
    </row>
    <row r="228" spans="1:15" x14ac:dyDescent="0.25">
      <c r="A228">
        <v>1</v>
      </c>
      <c r="B228">
        <v>7</v>
      </c>
      <c r="C228" t="s">
        <v>788</v>
      </c>
      <c r="D228">
        <v>73</v>
      </c>
      <c r="E228" t="s">
        <v>27868</v>
      </c>
      <c r="F228">
        <v>7306</v>
      </c>
      <c r="G228" t="s">
        <v>1445</v>
      </c>
      <c r="H228" t="s">
        <v>27838</v>
      </c>
      <c r="I228">
        <v>10</v>
      </c>
      <c r="J228">
        <v>100104</v>
      </c>
      <c r="K228" t="s">
        <v>11362</v>
      </c>
      <c r="L228">
        <v>100104005</v>
      </c>
      <c r="M228" t="s">
        <v>11363</v>
      </c>
      <c r="N228">
        <v>0</v>
      </c>
      <c r="O228">
        <v>1</v>
      </c>
    </row>
    <row r="229" spans="1:15" x14ac:dyDescent="0.25">
      <c r="A229">
        <v>1</v>
      </c>
      <c r="B229">
        <v>7</v>
      </c>
      <c r="C229" t="s">
        <v>788</v>
      </c>
      <c r="D229">
        <v>73</v>
      </c>
      <c r="E229" t="s">
        <v>27868</v>
      </c>
      <c r="F229">
        <v>7306</v>
      </c>
      <c r="G229" t="s">
        <v>1445</v>
      </c>
      <c r="H229" t="s">
        <v>27838</v>
      </c>
      <c r="I229">
        <v>10</v>
      </c>
      <c r="J229">
        <v>100112</v>
      </c>
      <c r="K229" t="s">
        <v>11530</v>
      </c>
      <c r="L229">
        <v>100112025</v>
      </c>
      <c r="M229" t="s">
        <v>11631</v>
      </c>
      <c r="N229">
        <v>0</v>
      </c>
      <c r="O229">
        <v>1</v>
      </c>
    </row>
    <row r="230" spans="1:15" hidden="1" x14ac:dyDescent="0.25">
      <c r="A230">
        <v>1</v>
      </c>
      <c r="B230">
        <v>7</v>
      </c>
      <c r="C230" t="s">
        <v>788</v>
      </c>
      <c r="D230">
        <v>73</v>
      </c>
      <c r="E230" t="s">
        <v>27868</v>
      </c>
      <c r="F230">
        <v>7307</v>
      </c>
      <c r="G230" t="s">
        <v>1448</v>
      </c>
      <c r="H230" t="s">
        <v>27836</v>
      </c>
      <c r="I230">
        <v>1</v>
      </c>
      <c r="J230">
        <v>100106</v>
      </c>
      <c r="K230" t="s">
        <v>17000</v>
      </c>
      <c r="L230">
        <v>100106001</v>
      </c>
      <c r="M230" t="s">
        <v>18416</v>
      </c>
      <c r="N230">
        <v>0</v>
      </c>
      <c r="O230">
        <v>2</v>
      </c>
    </row>
    <row r="231" spans="1:15" hidden="1" x14ac:dyDescent="0.25">
      <c r="A231">
        <v>1</v>
      </c>
      <c r="B231">
        <v>7</v>
      </c>
      <c r="C231" t="s">
        <v>788</v>
      </c>
      <c r="D231">
        <v>73</v>
      </c>
      <c r="E231" t="s">
        <v>27868</v>
      </c>
      <c r="F231">
        <v>7307</v>
      </c>
      <c r="G231" t="s">
        <v>1448</v>
      </c>
      <c r="H231" t="s">
        <v>27853</v>
      </c>
      <c r="I231">
        <v>2</v>
      </c>
      <c r="J231">
        <v>100101</v>
      </c>
      <c r="K231" t="s">
        <v>11256</v>
      </c>
      <c r="L231">
        <v>100101001</v>
      </c>
      <c r="M231" t="s">
        <v>18392</v>
      </c>
      <c r="N231">
        <v>0</v>
      </c>
      <c r="O231">
        <v>1</v>
      </c>
    </row>
    <row r="232" spans="1:15" hidden="1" x14ac:dyDescent="0.25">
      <c r="A232">
        <v>1</v>
      </c>
      <c r="B232">
        <v>7</v>
      </c>
      <c r="C232" t="s">
        <v>788</v>
      </c>
      <c r="D232">
        <v>73</v>
      </c>
      <c r="E232" t="s">
        <v>27868</v>
      </c>
      <c r="F232">
        <v>7307</v>
      </c>
      <c r="G232" t="s">
        <v>1448</v>
      </c>
      <c r="H232" t="s">
        <v>27853</v>
      </c>
      <c r="I232">
        <v>2</v>
      </c>
      <c r="J232">
        <v>100101</v>
      </c>
      <c r="K232" t="s">
        <v>11256</v>
      </c>
      <c r="L232">
        <v>100101004</v>
      </c>
      <c r="M232" t="s">
        <v>16281</v>
      </c>
      <c r="N232">
        <v>0</v>
      </c>
      <c r="O232">
        <v>1</v>
      </c>
    </row>
    <row r="233" spans="1:15" hidden="1" x14ac:dyDescent="0.25">
      <c r="A233">
        <v>1</v>
      </c>
      <c r="B233">
        <v>7</v>
      </c>
      <c r="C233" t="s">
        <v>788</v>
      </c>
      <c r="D233">
        <v>73</v>
      </c>
      <c r="E233" t="s">
        <v>27868</v>
      </c>
      <c r="F233">
        <v>7307</v>
      </c>
      <c r="G233" t="s">
        <v>1448</v>
      </c>
      <c r="H233" t="s">
        <v>27853</v>
      </c>
      <c r="I233">
        <v>2</v>
      </c>
      <c r="J233">
        <v>100101</v>
      </c>
      <c r="K233" t="s">
        <v>11256</v>
      </c>
      <c r="L233">
        <v>100101007</v>
      </c>
      <c r="M233" t="s">
        <v>11267</v>
      </c>
      <c r="N233">
        <v>0</v>
      </c>
      <c r="O233">
        <v>1</v>
      </c>
    </row>
    <row r="234" spans="1:15" hidden="1" x14ac:dyDescent="0.25">
      <c r="A234">
        <v>1</v>
      </c>
      <c r="B234">
        <v>7</v>
      </c>
      <c r="C234" t="s">
        <v>788</v>
      </c>
      <c r="D234">
        <v>73</v>
      </c>
      <c r="E234" t="s">
        <v>27868</v>
      </c>
      <c r="F234">
        <v>7307</v>
      </c>
      <c r="G234" t="s">
        <v>1448</v>
      </c>
      <c r="H234" t="s">
        <v>27853</v>
      </c>
      <c r="I234">
        <v>2</v>
      </c>
      <c r="J234">
        <v>100101</v>
      </c>
      <c r="K234" t="s">
        <v>11256</v>
      </c>
      <c r="L234">
        <v>100101008</v>
      </c>
      <c r="M234" t="s">
        <v>27861</v>
      </c>
      <c r="N234">
        <v>0</v>
      </c>
      <c r="O234">
        <v>1</v>
      </c>
    </row>
    <row r="235" spans="1:15" hidden="1" x14ac:dyDescent="0.25">
      <c r="A235">
        <v>1</v>
      </c>
      <c r="B235">
        <v>7</v>
      </c>
      <c r="C235" t="s">
        <v>788</v>
      </c>
      <c r="D235">
        <v>73</v>
      </c>
      <c r="E235" t="s">
        <v>27868</v>
      </c>
      <c r="F235">
        <v>7307</v>
      </c>
      <c r="G235" t="s">
        <v>1448</v>
      </c>
      <c r="H235" t="s">
        <v>27853</v>
      </c>
      <c r="I235">
        <v>2</v>
      </c>
      <c r="J235">
        <v>100109</v>
      </c>
      <c r="K235" t="s">
        <v>18431</v>
      </c>
      <c r="L235">
        <v>100109001</v>
      </c>
      <c r="M235" t="s">
        <v>27849</v>
      </c>
      <c r="N235">
        <v>0</v>
      </c>
      <c r="O235">
        <v>1</v>
      </c>
    </row>
    <row r="236" spans="1:15" hidden="1" x14ac:dyDescent="0.25">
      <c r="A236">
        <v>1</v>
      </c>
      <c r="B236">
        <v>7</v>
      </c>
      <c r="C236" t="s">
        <v>788</v>
      </c>
      <c r="D236">
        <v>73</v>
      </c>
      <c r="E236" t="s">
        <v>27868</v>
      </c>
      <c r="F236">
        <v>7307</v>
      </c>
      <c r="G236" t="s">
        <v>1448</v>
      </c>
      <c r="H236" t="s">
        <v>27853</v>
      </c>
      <c r="I236">
        <v>2</v>
      </c>
      <c r="J236">
        <v>100112</v>
      </c>
      <c r="K236" t="s">
        <v>11530</v>
      </c>
      <c r="L236">
        <v>100112018</v>
      </c>
      <c r="M236" t="s">
        <v>11596</v>
      </c>
      <c r="N236">
        <v>0</v>
      </c>
      <c r="O236">
        <v>1</v>
      </c>
    </row>
    <row r="237" spans="1:15" hidden="1" x14ac:dyDescent="0.25">
      <c r="A237">
        <v>1</v>
      </c>
      <c r="B237">
        <v>7</v>
      </c>
      <c r="C237" t="s">
        <v>788</v>
      </c>
      <c r="D237">
        <v>73</v>
      </c>
      <c r="E237" t="s">
        <v>27868</v>
      </c>
      <c r="F237">
        <v>7307</v>
      </c>
      <c r="G237" t="s">
        <v>1448</v>
      </c>
      <c r="H237" t="s">
        <v>27853</v>
      </c>
      <c r="I237">
        <v>2</v>
      </c>
      <c r="J237">
        <v>100112</v>
      </c>
      <c r="K237" t="s">
        <v>11530</v>
      </c>
      <c r="L237">
        <v>100112025</v>
      </c>
      <c r="M237" t="s">
        <v>11631</v>
      </c>
      <c r="N237">
        <v>0</v>
      </c>
      <c r="O237">
        <v>1</v>
      </c>
    </row>
    <row r="238" spans="1:15" hidden="1" x14ac:dyDescent="0.25">
      <c r="A238">
        <v>1</v>
      </c>
      <c r="B238">
        <v>7</v>
      </c>
      <c r="C238" t="s">
        <v>788</v>
      </c>
      <c r="D238">
        <v>73</v>
      </c>
      <c r="E238" t="s">
        <v>27868</v>
      </c>
      <c r="F238">
        <v>7307</v>
      </c>
      <c r="G238" t="s">
        <v>1448</v>
      </c>
      <c r="H238" t="s">
        <v>27833</v>
      </c>
      <c r="I238">
        <v>5</v>
      </c>
      <c r="J238">
        <v>100109</v>
      </c>
      <c r="K238" t="s">
        <v>18431</v>
      </c>
      <c r="L238">
        <v>100109001</v>
      </c>
      <c r="M238" t="s">
        <v>27849</v>
      </c>
      <c r="N238">
        <v>0</v>
      </c>
      <c r="O238">
        <v>1</v>
      </c>
    </row>
    <row r="239" spans="1:15" hidden="1" x14ac:dyDescent="0.25">
      <c r="A239">
        <v>1</v>
      </c>
      <c r="B239">
        <v>7</v>
      </c>
      <c r="C239" t="s">
        <v>788</v>
      </c>
      <c r="D239">
        <v>73</v>
      </c>
      <c r="E239" t="s">
        <v>27868</v>
      </c>
      <c r="F239">
        <v>7308</v>
      </c>
      <c r="G239" t="s">
        <v>1451</v>
      </c>
      <c r="H239" t="s">
        <v>27853</v>
      </c>
      <c r="I239">
        <v>2</v>
      </c>
      <c r="J239">
        <v>100101</v>
      </c>
      <c r="K239" t="s">
        <v>11256</v>
      </c>
      <c r="L239">
        <v>100101008</v>
      </c>
      <c r="M239" t="s">
        <v>27843</v>
      </c>
      <c r="N239">
        <v>1</v>
      </c>
      <c r="O239">
        <v>0</v>
      </c>
    </row>
    <row r="240" spans="1:15" hidden="1" x14ac:dyDescent="0.25">
      <c r="A240">
        <v>1</v>
      </c>
      <c r="B240">
        <v>7</v>
      </c>
      <c r="C240" t="s">
        <v>788</v>
      </c>
      <c r="D240">
        <v>73</v>
      </c>
      <c r="E240" t="s">
        <v>27868</v>
      </c>
      <c r="F240">
        <v>7308</v>
      </c>
      <c r="G240" t="s">
        <v>1451</v>
      </c>
      <c r="H240" t="s">
        <v>27833</v>
      </c>
      <c r="I240">
        <v>5</v>
      </c>
      <c r="J240">
        <v>100101</v>
      </c>
      <c r="K240" t="s">
        <v>11256</v>
      </c>
      <c r="L240">
        <v>100101007</v>
      </c>
      <c r="M240" t="s">
        <v>11267</v>
      </c>
      <c r="N240">
        <v>0</v>
      </c>
      <c r="O240">
        <v>2</v>
      </c>
    </row>
    <row r="241" spans="1:15" hidden="1" x14ac:dyDescent="0.25">
      <c r="A241">
        <v>1</v>
      </c>
      <c r="B241">
        <v>7</v>
      </c>
      <c r="C241" t="s">
        <v>788</v>
      </c>
      <c r="D241">
        <v>73</v>
      </c>
      <c r="E241" t="s">
        <v>27868</v>
      </c>
      <c r="F241">
        <v>7308</v>
      </c>
      <c r="G241" t="s">
        <v>1451</v>
      </c>
      <c r="H241" t="s">
        <v>27833</v>
      </c>
      <c r="I241">
        <v>5</v>
      </c>
      <c r="J241">
        <v>100103</v>
      </c>
      <c r="K241" t="s">
        <v>11337</v>
      </c>
      <c r="L241">
        <v>100103001</v>
      </c>
      <c r="M241" t="s">
        <v>18402</v>
      </c>
      <c r="N241">
        <v>0</v>
      </c>
      <c r="O241">
        <v>1</v>
      </c>
    </row>
    <row r="242" spans="1:15" hidden="1" x14ac:dyDescent="0.25">
      <c r="A242">
        <v>1</v>
      </c>
      <c r="B242">
        <v>7</v>
      </c>
      <c r="C242" t="s">
        <v>788</v>
      </c>
      <c r="D242">
        <v>73</v>
      </c>
      <c r="E242" t="s">
        <v>27868</v>
      </c>
      <c r="F242">
        <v>7308</v>
      </c>
      <c r="G242" t="s">
        <v>1451</v>
      </c>
      <c r="H242" t="s">
        <v>27833</v>
      </c>
      <c r="I242">
        <v>5</v>
      </c>
      <c r="J242">
        <v>100103</v>
      </c>
      <c r="K242" t="s">
        <v>11337</v>
      </c>
      <c r="L242">
        <v>100103002</v>
      </c>
      <c r="M242" t="s">
        <v>27860</v>
      </c>
      <c r="N242">
        <v>1</v>
      </c>
      <c r="O242">
        <v>1</v>
      </c>
    </row>
    <row r="243" spans="1:15" hidden="1" x14ac:dyDescent="0.25">
      <c r="A243">
        <v>1</v>
      </c>
      <c r="B243">
        <v>7</v>
      </c>
      <c r="C243" t="s">
        <v>788</v>
      </c>
      <c r="D243">
        <v>73</v>
      </c>
      <c r="E243" t="s">
        <v>27868</v>
      </c>
      <c r="F243">
        <v>7308</v>
      </c>
      <c r="G243" t="s">
        <v>1451</v>
      </c>
      <c r="H243" t="s">
        <v>27833</v>
      </c>
      <c r="I243">
        <v>5</v>
      </c>
      <c r="J243">
        <v>100103</v>
      </c>
      <c r="K243" t="s">
        <v>11337</v>
      </c>
      <c r="L243">
        <v>100103002</v>
      </c>
      <c r="M243" t="s">
        <v>27847</v>
      </c>
      <c r="N243">
        <v>0</v>
      </c>
      <c r="O243">
        <v>1</v>
      </c>
    </row>
    <row r="244" spans="1:15" hidden="1" x14ac:dyDescent="0.25">
      <c r="A244">
        <v>1</v>
      </c>
      <c r="B244">
        <v>7</v>
      </c>
      <c r="C244" t="s">
        <v>788</v>
      </c>
      <c r="D244">
        <v>73</v>
      </c>
      <c r="E244" t="s">
        <v>27868</v>
      </c>
      <c r="F244">
        <v>7308</v>
      </c>
      <c r="G244" t="s">
        <v>1451</v>
      </c>
      <c r="H244" t="s">
        <v>27833</v>
      </c>
      <c r="I244">
        <v>5</v>
      </c>
      <c r="J244">
        <v>100103</v>
      </c>
      <c r="K244" t="s">
        <v>11337</v>
      </c>
      <c r="L244">
        <v>100103004</v>
      </c>
      <c r="M244" t="s">
        <v>27844</v>
      </c>
      <c r="N244">
        <v>0</v>
      </c>
      <c r="O244">
        <v>1</v>
      </c>
    </row>
    <row r="245" spans="1:15" hidden="1" x14ac:dyDescent="0.25">
      <c r="A245">
        <v>1</v>
      </c>
      <c r="B245">
        <v>7</v>
      </c>
      <c r="C245" t="s">
        <v>788</v>
      </c>
      <c r="D245">
        <v>73</v>
      </c>
      <c r="E245" t="s">
        <v>27868</v>
      </c>
      <c r="F245">
        <v>7308</v>
      </c>
      <c r="G245" t="s">
        <v>1451</v>
      </c>
      <c r="H245" t="s">
        <v>27833</v>
      </c>
      <c r="I245">
        <v>5</v>
      </c>
      <c r="J245">
        <v>100104</v>
      </c>
      <c r="K245" t="s">
        <v>11362</v>
      </c>
      <c r="L245">
        <v>100104002</v>
      </c>
      <c r="M245" t="s">
        <v>27846</v>
      </c>
      <c r="N245">
        <v>1</v>
      </c>
      <c r="O245">
        <v>2</v>
      </c>
    </row>
    <row r="246" spans="1:15" hidden="1" x14ac:dyDescent="0.25">
      <c r="A246">
        <v>1</v>
      </c>
      <c r="B246">
        <v>7</v>
      </c>
      <c r="C246" t="s">
        <v>788</v>
      </c>
      <c r="D246">
        <v>73</v>
      </c>
      <c r="E246" t="s">
        <v>27868</v>
      </c>
      <c r="F246">
        <v>7308</v>
      </c>
      <c r="G246" t="s">
        <v>1451</v>
      </c>
      <c r="H246" t="s">
        <v>27833</v>
      </c>
      <c r="I246">
        <v>5</v>
      </c>
      <c r="J246">
        <v>100104</v>
      </c>
      <c r="K246" t="s">
        <v>11362</v>
      </c>
      <c r="L246">
        <v>100104003</v>
      </c>
      <c r="M246" t="s">
        <v>16990</v>
      </c>
      <c r="N246">
        <v>1</v>
      </c>
      <c r="O246">
        <v>1</v>
      </c>
    </row>
    <row r="247" spans="1:15" hidden="1" x14ac:dyDescent="0.25">
      <c r="A247">
        <v>1</v>
      </c>
      <c r="B247">
        <v>7</v>
      </c>
      <c r="C247" t="s">
        <v>788</v>
      </c>
      <c r="D247">
        <v>73</v>
      </c>
      <c r="E247" t="s">
        <v>27868</v>
      </c>
      <c r="F247">
        <v>7308</v>
      </c>
      <c r="G247" t="s">
        <v>1451</v>
      </c>
      <c r="H247" t="s">
        <v>27833</v>
      </c>
      <c r="I247">
        <v>5</v>
      </c>
      <c r="J247">
        <v>100104</v>
      </c>
      <c r="K247" t="s">
        <v>11362</v>
      </c>
      <c r="L247">
        <v>100104005</v>
      </c>
      <c r="M247" t="s">
        <v>11363</v>
      </c>
      <c r="N247">
        <v>1</v>
      </c>
      <c r="O247">
        <v>2</v>
      </c>
    </row>
    <row r="248" spans="1:15" hidden="1" x14ac:dyDescent="0.25">
      <c r="A248">
        <v>1</v>
      </c>
      <c r="B248">
        <v>7</v>
      </c>
      <c r="C248" t="s">
        <v>788</v>
      </c>
      <c r="D248">
        <v>73</v>
      </c>
      <c r="E248" t="s">
        <v>27868</v>
      </c>
      <c r="F248">
        <v>7308</v>
      </c>
      <c r="G248" t="s">
        <v>1451</v>
      </c>
      <c r="H248" t="s">
        <v>27833</v>
      </c>
      <c r="I248">
        <v>5</v>
      </c>
      <c r="J248">
        <v>100109</v>
      </c>
      <c r="K248" t="s">
        <v>18431</v>
      </c>
      <c r="L248">
        <v>100109001</v>
      </c>
      <c r="M248" t="s">
        <v>27849</v>
      </c>
      <c r="N248">
        <v>1</v>
      </c>
      <c r="O248">
        <v>1</v>
      </c>
    </row>
    <row r="249" spans="1:15" hidden="1" x14ac:dyDescent="0.25">
      <c r="A249">
        <v>1</v>
      </c>
      <c r="B249">
        <v>7</v>
      </c>
      <c r="C249" t="s">
        <v>788</v>
      </c>
      <c r="D249">
        <v>73</v>
      </c>
      <c r="E249" t="s">
        <v>27868</v>
      </c>
      <c r="F249">
        <v>7308</v>
      </c>
      <c r="G249" t="s">
        <v>1451</v>
      </c>
      <c r="H249" t="s">
        <v>27866</v>
      </c>
      <c r="I249">
        <v>7</v>
      </c>
      <c r="J249">
        <v>100112</v>
      </c>
      <c r="K249" t="s">
        <v>11530</v>
      </c>
      <c r="L249">
        <v>100112020</v>
      </c>
      <c r="M249" t="s">
        <v>11606</v>
      </c>
      <c r="N249">
        <v>0</v>
      </c>
      <c r="O249">
        <v>1</v>
      </c>
    </row>
    <row r="250" spans="1:15" x14ac:dyDescent="0.25">
      <c r="A250">
        <v>1</v>
      </c>
      <c r="B250">
        <v>7</v>
      </c>
      <c r="C250" t="s">
        <v>788</v>
      </c>
      <c r="D250">
        <v>73</v>
      </c>
      <c r="E250" t="s">
        <v>27868</v>
      </c>
      <c r="F250">
        <v>7308</v>
      </c>
      <c r="G250" t="s">
        <v>1451</v>
      </c>
      <c r="H250" t="s">
        <v>27838</v>
      </c>
      <c r="I250">
        <v>10</v>
      </c>
      <c r="J250">
        <v>100101</v>
      </c>
      <c r="K250" t="s">
        <v>11256</v>
      </c>
      <c r="L250">
        <v>100101001</v>
      </c>
      <c r="M250" t="s">
        <v>18392</v>
      </c>
      <c r="N250">
        <v>0</v>
      </c>
      <c r="O250">
        <v>1</v>
      </c>
    </row>
    <row r="251" spans="1:15" x14ac:dyDescent="0.25">
      <c r="A251">
        <v>1</v>
      </c>
      <c r="B251">
        <v>7</v>
      </c>
      <c r="C251" t="s">
        <v>788</v>
      </c>
      <c r="D251">
        <v>73</v>
      </c>
      <c r="E251" t="s">
        <v>27868</v>
      </c>
      <c r="F251">
        <v>7308</v>
      </c>
      <c r="G251" t="s">
        <v>1451</v>
      </c>
      <c r="H251" t="s">
        <v>27838</v>
      </c>
      <c r="I251">
        <v>10</v>
      </c>
      <c r="J251">
        <v>100101</v>
      </c>
      <c r="K251" t="s">
        <v>11256</v>
      </c>
      <c r="L251">
        <v>100101007</v>
      </c>
      <c r="M251" t="s">
        <v>11267</v>
      </c>
      <c r="N251">
        <v>0</v>
      </c>
      <c r="O251">
        <v>1</v>
      </c>
    </row>
    <row r="252" spans="1:15" x14ac:dyDescent="0.25">
      <c r="A252">
        <v>1</v>
      </c>
      <c r="B252">
        <v>7</v>
      </c>
      <c r="C252" t="s">
        <v>788</v>
      </c>
      <c r="D252">
        <v>73</v>
      </c>
      <c r="E252" t="s">
        <v>27868</v>
      </c>
      <c r="F252">
        <v>7308</v>
      </c>
      <c r="G252" t="s">
        <v>1451</v>
      </c>
      <c r="H252" t="s">
        <v>27838</v>
      </c>
      <c r="I252">
        <v>10</v>
      </c>
      <c r="J252">
        <v>100101</v>
      </c>
      <c r="K252" t="s">
        <v>11256</v>
      </c>
      <c r="L252">
        <v>100101008</v>
      </c>
      <c r="M252" t="s">
        <v>27861</v>
      </c>
      <c r="N252">
        <v>0</v>
      </c>
      <c r="O252">
        <v>1</v>
      </c>
    </row>
    <row r="253" spans="1:15" x14ac:dyDescent="0.25">
      <c r="A253">
        <v>1</v>
      </c>
      <c r="B253">
        <v>7</v>
      </c>
      <c r="C253" t="s">
        <v>788</v>
      </c>
      <c r="D253">
        <v>73</v>
      </c>
      <c r="E253" t="s">
        <v>27868</v>
      </c>
      <c r="F253">
        <v>7308</v>
      </c>
      <c r="G253" t="s">
        <v>1451</v>
      </c>
      <c r="H253" t="s">
        <v>27838</v>
      </c>
      <c r="I253">
        <v>10</v>
      </c>
      <c r="J253">
        <v>100103</v>
      </c>
      <c r="K253" t="s">
        <v>11337</v>
      </c>
      <c r="L253">
        <v>100103002</v>
      </c>
      <c r="M253" t="s">
        <v>27860</v>
      </c>
      <c r="N253">
        <v>0</v>
      </c>
      <c r="O253">
        <v>1</v>
      </c>
    </row>
    <row r="254" spans="1:15" x14ac:dyDescent="0.25">
      <c r="A254">
        <v>1</v>
      </c>
      <c r="B254">
        <v>7</v>
      </c>
      <c r="C254" t="s">
        <v>788</v>
      </c>
      <c r="D254">
        <v>73</v>
      </c>
      <c r="E254" t="s">
        <v>27868</v>
      </c>
      <c r="F254">
        <v>7308</v>
      </c>
      <c r="G254" t="s">
        <v>1451</v>
      </c>
      <c r="H254" t="s">
        <v>27838</v>
      </c>
      <c r="I254">
        <v>10</v>
      </c>
      <c r="J254">
        <v>100103</v>
      </c>
      <c r="K254" t="s">
        <v>11337</v>
      </c>
      <c r="L254">
        <v>100103002</v>
      </c>
      <c r="M254" t="s">
        <v>27847</v>
      </c>
      <c r="N254">
        <v>0</v>
      </c>
      <c r="O254">
        <v>1</v>
      </c>
    </row>
    <row r="255" spans="1:15" x14ac:dyDescent="0.25">
      <c r="A255">
        <v>1</v>
      </c>
      <c r="B255">
        <v>7</v>
      </c>
      <c r="C255" t="s">
        <v>788</v>
      </c>
      <c r="D255">
        <v>73</v>
      </c>
      <c r="E255" t="s">
        <v>27868</v>
      </c>
      <c r="F255">
        <v>7308</v>
      </c>
      <c r="G255" t="s">
        <v>1451</v>
      </c>
      <c r="H255" t="s">
        <v>27838</v>
      </c>
      <c r="I255">
        <v>10</v>
      </c>
      <c r="J255">
        <v>100103</v>
      </c>
      <c r="K255" t="s">
        <v>11337</v>
      </c>
      <c r="L255">
        <v>100103003</v>
      </c>
      <c r="M255" t="s">
        <v>16985</v>
      </c>
      <c r="N255">
        <v>0</v>
      </c>
      <c r="O255">
        <v>1</v>
      </c>
    </row>
    <row r="256" spans="1:15" x14ac:dyDescent="0.25">
      <c r="A256">
        <v>1</v>
      </c>
      <c r="B256">
        <v>7</v>
      </c>
      <c r="C256" t="s">
        <v>788</v>
      </c>
      <c r="D256">
        <v>73</v>
      </c>
      <c r="E256" t="s">
        <v>27868</v>
      </c>
      <c r="F256">
        <v>7308</v>
      </c>
      <c r="G256" t="s">
        <v>1451</v>
      </c>
      <c r="H256" t="s">
        <v>27838</v>
      </c>
      <c r="I256">
        <v>10</v>
      </c>
      <c r="J256">
        <v>100103</v>
      </c>
      <c r="K256" t="s">
        <v>11337</v>
      </c>
      <c r="L256">
        <v>100103004</v>
      </c>
      <c r="M256" t="s">
        <v>27844</v>
      </c>
      <c r="N256">
        <v>0</v>
      </c>
      <c r="O256">
        <v>1</v>
      </c>
    </row>
    <row r="257" spans="1:15" x14ac:dyDescent="0.25">
      <c r="A257">
        <v>1</v>
      </c>
      <c r="B257">
        <v>7</v>
      </c>
      <c r="C257" t="s">
        <v>788</v>
      </c>
      <c r="D257">
        <v>73</v>
      </c>
      <c r="E257" t="s">
        <v>27868</v>
      </c>
      <c r="F257">
        <v>7308</v>
      </c>
      <c r="G257" t="s">
        <v>1451</v>
      </c>
      <c r="H257" t="s">
        <v>27838</v>
      </c>
      <c r="I257">
        <v>10</v>
      </c>
      <c r="J257">
        <v>100104</v>
      </c>
      <c r="K257" t="s">
        <v>11362</v>
      </c>
      <c r="L257">
        <v>100104002</v>
      </c>
      <c r="M257" t="s">
        <v>27846</v>
      </c>
      <c r="N257">
        <v>0</v>
      </c>
      <c r="O257">
        <v>1</v>
      </c>
    </row>
    <row r="258" spans="1:15" x14ac:dyDescent="0.25">
      <c r="A258">
        <v>1</v>
      </c>
      <c r="B258">
        <v>7</v>
      </c>
      <c r="C258" t="s">
        <v>788</v>
      </c>
      <c r="D258">
        <v>73</v>
      </c>
      <c r="E258" t="s">
        <v>27868</v>
      </c>
      <c r="F258">
        <v>7308</v>
      </c>
      <c r="G258" t="s">
        <v>1451</v>
      </c>
      <c r="H258" t="s">
        <v>27838</v>
      </c>
      <c r="I258">
        <v>10</v>
      </c>
      <c r="J258">
        <v>100104</v>
      </c>
      <c r="K258" t="s">
        <v>11362</v>
      </c>
      <c r="L258">
        <v>100104005</v>
      </c>
      <c r="M258" t="s">
        <v>11363</v>
      </c>
      <c r="N258">
        <v>0</v>
      </c>
      <c r="O258">
        <v>1</v>
      </c>
    </row>
    <row r="259" spans="1:15" x14ac:dyDescent="0.25">
      <c r="A259">
        <v>1</v>
      </c>
      <c r="B259">
        <v>7</v>
      </c>
      <c r="C259" t="s">
        <v>788</v>
      </c>
      <c r="D259">
        <v>73</v>
      </c>
      <c r="E259" t="s">
        <v>27868</v>
      </c>
      <c r="F259">
        <v>7308</v>
      </c>
      <c r="G259" t="s">
        <v>1451</v>
      </c>
      <c r="H259" t="s">
        <v>27838</v>
      </c>
      <c r="I259">
        <v>10</v>
      </c>
      <c r="J259">
        <v>100112</v>
      </c>
      <c r="K259" t="s">
        <v>11530</v>
      </c>
      <c r="L259">
        <v>100112032</v>
      </c>
      <c r="M259" t="s">
        <v>27869</v>
      </c>
      <c r="N259">
        <v>0</v>
      </c>
      <c r="O259">
        <v>1</v>
      </c>
    </row>
    <row r="260" spans="1:15" x14ac:dyDescent="0.25">
      <c r="A260">
        <v>1</v>
      </c>
      <c r="B260">
        <v>7</v>
      </c>
      <c r="C260" t="s">
        <v>788</v>
      </c>
      <c r="D260">
        <v>73</v>
      </c>
      <c r="E260" t="s">
        <v>27868</v>
      </c>
      <c r="F260">
        <v>7308</v>
      </c>
      <c r="G260" t="s">
        <v>1451</v>
      </c>
      <c r="H260" t="s">
        <v>27838</v>
      </c>
      <c r="I260">
        <v>10</v>
      </c>
      <c r="J260">
        <v>100114</v>
      </c>
      <c r="K260" t="s">
        <v>11810</v>
      </c>
      <c r="L260">
        <v>100114011</v>
      </c>
      <c r="M260" t="s">
        <v>11856</v>
      </c>
      <c r="N260">
        <v>0</v>
      </c>
      <c r="O260">
        <v>1</v>
      </c>
    </row>
    <row r="261" spans="1:15" x14ac:dyDescent="0.25">
      <c r="A261">
        <v>1</v>
      </c>
      <c r="B261">
        <v>7</v>
      </c>
      <c r="C261" t="s">
        <v>788</v>
      </c>
      <c r="D261">
        <v>73</v>
      </c>
      <c r="E261" t="s">
        <v>27868</v>
      </c>
      <c r="F261">
        <v>7308</v>
      </c>
      <c r="G261" t="s">
        <v>1451</v>
      </c>
      <c r="H261" t="s">
        <v>27838</v>
      </c>
      <c r="I261">
        <v>10</v>
      </c>
      <c r="J261">
        <v>100114</v>
      </c>
      <c r="K261" t="s">
        <v>11810</v>
      </c>
      <c r="L261">
        <v>100114013</v>
      </c>
      <c r="M261" t="s">
        <v>11851</v>
      </c>
      <c r="N261">
        <v>0</v>
      </c>
      <c r="O261">
        <v>1</v>
      </c>
    </row>
    <row r="262" spans="1:15" hidden="1" x14ac:dyDescent="0.25">
      <c r="A262">
        <v>1</v>
      </c>
      <c r="B262">
        <v>7</v>
      </c>
      <c r="C262" t="s">
        <v>788</v>
      </c>
      <c r="D262">
        <v>74</v>
      </c>
      <c r="E262" t="s">
        <v>1457</v>
      </c>
      <c r="F262">
        <v>7401</v>
      </c>
      <c r="G262" t="s">
        <v>1457</v>
      </c>
      <c r="H262" t="s">
        <v>27853</v>
      </c>
      <c r="I262">
        <v>2</v>
      </c>
      <c r="J262">
        <v>0</v>
      </c>
      <c r="K262" t="s">
        <v>3022</v>
      </c>
      <c r="L262">
        <v>0</v>
      </c>
      <c r="M262" t="s">
        <v>27870</v>
      </c>
      <c r="N262">
        <v>0</v>
      </c>
      <c r="O262">
        <v>1</v>
      </c>
    </row>
    <row r="263" spans="1:15" hidden="1" x14ac:dyDescent="0.25">
      <c r="A263">
        <v>1</v>
      </c>
      <c r="B263">
        <v>7</v>
      </c>
      <c r="C263" t="s">
        <v>788</v>
      </c>
      <c r="D263">
        <v>74</v>
      </c>
      <c r="E263" t="s">
        <v>1457</v>
      </c>
      <c r="F263">
        <v>7401</v>
      </c>
      <c r="G263" t="s">
        <v>1457</v>
      </c>
      <c r="H263" t="s">
        <v>27853</v>
      </c>
      <c r="I263">
        <v>2</v>
      </c>
      <c r="J263">
        <v>100101</v>
      </c>
      <c r="K263" t="s">
        <v>11256</v>
      </c>
      <c r="L263">
        <v>100101001</v>
      </c>
      <c r="M263" t="s">
        <v>18392</v>
      </c>
      <c r="N263">
        <v>2</v>
      </c>
      <c r="O263">
        <v>1</v>
      </c>
    </row>
    <row r="264" spans="1:15" hidden="1" x14ac:dyDescent="0.25">
      <c r="A264">
        <v>1</v>
      </c>
      <c r="B264">
        <v>7</v>
      </c>
      <c r="C264" t="s">
        <v>788</v>
      </c>
      <c r="D264">
        <v>74</v>
      </c>
      <c r="E264" t="s">
        <v>1457</v>
      </c>
      <c r="F264">
        <v>7401</v>
      </c>
      <c r="G264" t="s">
        <v>1457</v>
      </c>
      <c r="H264" t="s">
        <v>27853</v>
      </c>
      <c r="I264">
        <v>2</v>
      </c>
      <c r="J264">
        <v>100101</v>
      </c>
      <c r="K264" t="s">
        <v>11256</v>
      </c>
      <c r="L264">
        <v>100101004</v>
      </c>
      <c r="M264" t="s">
        <v>16281</v>
      </c>
      <c r="N264">
        <v>3</v>
      </c>
      <c r="O264">
        <v>1</v>
      </c>
    </row>
    <row r="265" spans="1:15" hidden="1" x14ac:dyDescent="0.25">
      <c r="A265">
        <v>1</v>
      </c>
      <c r="B265">
        <v>7</v>
      </c>
      <c r="C265" t="s">
        <v>788</v>
      </c>
      <c r="D265">
        <v>74</v>
      </c>
      <c r="E265" t="s">
        <v>1457</v>
      </c>
      <c r="F265">
        <v>7401</v>
      </c>
      <c r="G265" t="s">
        <v>1457</v>
      </c>
      <c r="H265" t="s">
        <v>27853</v>
      </c>
      <c r="I265">
        <v>2</v>
      </c>
      <c r="J265">
        <v>100101</v>
      </c>
      <c r="K265" t="s">
        <v>11256</v>
      </c>
      <c r="L265">
        <v>100101008</v>
      </c>
      <c r="M265" t="s">
        <v>27861</v>
      </c>
      <c r="N265">
        <v>3</v>
      </c>
      <c r="O265">
        <v>2</v>
      </c>
    </row>
    <row r="266" spans="1:15" hidden="1" x14ac:dyDescent="0.25">
      <c r="A266">
        <v>1</v>
      </c>
      <c r="B266">
        <v>7</v>
      </c>
      <c r="C266" t="s">
        <v>788</v>
      </c>
      <c r="D266">
        <v>74</v>
      </c>
      <c r="E266" t="s">
        <v>1457</v>
      </c>
      <c r="F266">
        <v>7401</v>
      </c>
      <c r="G266" t="s">
        <v>1457</v>
      </c>
      <c r="H266" t="s">
        <v>27853</v>
      </c>
      <c r="I266">
        <v>2</v>
      </c>
      <c r="J266">
        <v>100101</v>
      </c>
      <c r="K266" t="s">
        <v>11256</v>
      </c>
      <c r="L266">
        <v>100101008</v>
      </c>
      <c r="M266" t="s">
        <v>27843</v>
      </c>
      <c r="N266">
        <v>0</v>
      </c>
      <c r="O266">
        <v>1</v>
      </c>
    </row>
    <row r="267" spans="1:15" hidden="1" x14ac:dyDescent="0.25">
      <c r="A267">
        <v>1</v>
      </c>
      <c r="B267">
        <v>7</v>
      </c>
      <c r="C267" t="s">
        <v>788</v>
      </c>
      <c r="D267">
        <v>74</v>
      </c>
      <c r="E267" t="s">
        <v>1457</v>
      </c>
      <c r="F267">
        <v>7401</v>
      </c>
      <c r="G267" t="s">
        <v>1457</v>
      </c>
      <c r="H267" t="s">
        <v>27853</v>
      </c>
      <c r="I267">
        <v>2</v>
      </c>
      <c r="J267">
        <v>100109</v>
      </c>
      <c r="K267" t="s">
        <v>18431</v>
      </c>
      <c r="L267">
        <v>100109001</v>
      </c>
      <c r="M267" t="s">
        <v>27849</v>
      </c>
      <c r="N267">
        <v>0</v>
      </c>
      <c r="O267">
        <v>2</v>
      </c>
    </row>
    <row r="268" spans="1:15" hidden="1" x14ac:dyDescent="0.25">
      <c r="A268">
        <v>1</v>
      </c>
      <c r="B268">
        <v>7</v>
      </c>
      <c r="C268" t="s">
        <v>788</v>
      </c>
      <c r="D268">
        <v>74</v>
      </c>
      <c r="E268" t="s">
        <v>1457</v>
      </c>
      <c r="F268">
        <v>7401</v>
      </c>
      <c r="G268" t="s">
        <v>1457</v>
      </c>
      <c r="H268" t="s">
        <v>27853</v>
      </c>
      <c r="I268">
        <v>2</v>
      </c>
      <c r="J268">
        <v>100112</v>
      </c>
      <c r="K268" t="s">
        <v>11530</v>
      </c>
      <c r="L268">
        <v>100112018</v>
      </c>
      <c r="M268" t="s">
        <v>11596</v>
      </c>
      <c r="N268">
        <v>1</v>
      </c>
      <c r="O268">
        <v>1</v>
      </c>
    </row>
    <row r="269" spans="1:15" hidden="1" x14ac:dyDescent="0.25">
      <c r="A269">
        <v>1</v>
      </c>
      <c r="B269">
        <v>7</v>
      </c>
      <c r="C269" t="s">
        <v>788</v>
      </c>
      <c r="D269">
        <v>74</v>
      </c>
      <c r="E269" t="s">
        <v>1457</v>
      </c>
      <c r="F269">
        <v>7401</v>
      </c>
      <c r="G269" t="s">
        <v>1457</v>
      </c>
      <c r="H269" t="s">
        <v>27853</v>
      </c>
      <c r="I269">
        <v>2</v>
      </c>
      <c r="J269">
        <v>100112</v>
      </c>
      <c r="K269" t="s">
        <v>11530</v>
      </c>
      <c r="L269">
        <v>100112025</v>
      </c>
      <c r="M269" t="s">
        <v>11631</v>
      </c>
      <c r="N269">
        <v>1</v>
      </c>
      <c r="O269">
        <v>1</v>
      </c>
    </row>
    <row r="270" spans="1:15" hidden="1" x14ac:dyDescent="0.25">
      <c r="A270">
        <v>1</v>
      </c>
      <c r="B270">
        <v>7</v>
      </c>
      <c r="C270" t="s">
        <v>788</v>
      </c>
      <c r="D270">
        <v>74</v>
      </c>
      <c r="E270" t="s">
        <v>1457</v>
      </c>
      <c r="F270">
        <v>7401</v>
      </c>
      <c r="G270" t="s">
        <v>1457</v>
      </c>
      <c r="H270" t="s">
        <v>27854</v>
      </c>
      <c r="I270">
        <v>3</v>
      </c>
      <c r="J270">
        <v>0</v>
      </c>
      <c r="K270" t="s">
        <v>3022</v>
      </c>
      <c r="L270">
        <v>0</v>
      </c>
      <c r="M270" t="s">
        <v>27870</v>
      </c>
      <c r="N270">
        <v>0</v>
      </c>
      <c r="O270">
        <v>1</v>
      </c>
    </row>
    <row r="271" spans="1:15" hidden="1" x14ac:dyDescent="0.25">
      <c r="A271">
        <v>1</v>
      </c>
      <c r="B271">
        <v>7</v>
      </c>
      <c r="C271" t="s">
        <v>788</v>
      </c>
      <c r="D271">
        <v>74</v>
      </c>
      <c r="E271" t="s">
        <v>1457</v>
      </c>
      <c r="F271">
        <v>7401</v>
      </c>
      <c r="G271" t="s">
        <v>1457</v>
      </c>
      <c r="H271" t="s">
        <v>27852</v>
      </c>
      <c r="I271">
        <v>4</v>
      </c>
      <c r="J271">
        <v>0</v>
      </c>
      <c r="K271" t="s">
        <v>3022</v>
      </c>
      <c r="L271">
        <v>0</v>
      </c>
      <c r="M271" t="s">
        <v>27870</v>
      </c>
      <c r="N271">
        <v>0</v>
      </c>
      <c r="O271">
        <v>1</v>
      </c>
    </row>
    <row r="272" spans="1:15" hidden="1" x14ac:dyDescent="0.25">
      <c r="A272">
        <v>1</v>
      </c>
      <c r="B272">
        <v>7</v>
      </c>
      <c r="C272" t="s">
        <v>788</v>
      </c>
      <c r="D272">
        <v>74</v>
      </c>
      <c r="E272" t="s">
        <v>1457</v>
      </c>
      <c r="F272">
        <v>7401</v>
      </c>
      <c r="G272" t="s">
        <v>1457</v>
      </c>
      <c r="H272" t="s">
        <v>27833</v>
      </c>
      <c r="I272">
        <v>5</v>
      </c>
      <c r="J272">
        <v>100101</v>
      </c>
      <c r="K272" t="s">
        <v>11256</v>
      </c>
      <c r="L272">
        <v>100101001</v>
      </c>
      <c r="M272" t="s">
        <v>18392</v>
      </c>
      <c r="N272">
        <v>1</v>
      </c>
      <c r="O272">
        <v>0</v>
      </c>
    </row>
    <row r="273" spans="1:15" hidden="1" x14ac:dyDescent="0.25">
      <c r="A273">
        <v>1</v>
      </c>
      <c r="B273">
        <v>7</v>
      </c>
      <c r="C273" t="s">
        <v>788</v>
      </c>
      <c r="D273">
        <v>74</v>
      </c>
      <c r="E273" t="s">
        <v>1457</v>
      </c>
      <c r="F273">
        <v>7401</v>
      </c>
      <c r="G273" t="s">
        <v>1457</v>
      </c>
      <c r="H273" t="s">
        <v>27833</v>
      </c>
      <c r="I273">
        <v>5</v>
      </c>
      <c r="J273">
        <v>100103</v>
      </c>
      <c r="K273" t="s">
        <v>11337</v>
      </c>
      <c r="L273">
        <v>100103001</v>
      </c>
      <c r="M273" t="s">
        <v>18402</v>
      </c>
      <c r="N273">
        <v>1</v>
      </c>
      <c r="O273">
        <v>0</v>
      </c>
    </row>
    <row r="274" spans="1:15" hidden="1" x14ac:dyDescent="0.25">
      <c r="A274">
        <v>1</v>
      </c>
      <c r="B274">
        <v>7</v>
      </c>
      <c r="C274" t="s">
        <v>788</v>
      </c>
      <c r="D274">
        <v>74</v>
      </c>
      <c r="E274" t="s">
        <v>1457</v>
      </c>
      <c r="F274">
        <v>7401</v>
      </c>
      <c r="G274" t="s">
        <v>1457</v>
      </c>
      <c r="H274" t="s">
        <v>27833</v>
      </c>
      <c r="I274">
        <v>5</v>
      </c>
      <c r="J274">
        <v>100107</v>
      </c>
      <c r="K274" t="s">
        <v>9429</v>
      </c>
      <c r="L274">
        <v>100107008</v>
      </c>
      <c r="M274" t="s">
        <v>11403</v>
      </c>
      <c r="N274">
        <v>1</v>
      </c>
      <c r="O274">
        <v>0</v>
      </c>
    </row>
    <row r="275" spans="1:15" hidden="1" x14ac:dyDescent="0.25">
      <c r="A275">
        <v>1</v>
      </c>
      <c r="B275">
        <v>7</v>
      </c>
      <c r="C275" t="s">
        <v>788</v>
      </c>
      <c r="D275">
        <v>74</v>
      </c>
      <c r="E275" t="s">
        <v>1457</v>
      </c>
      <c r="F275">
        <v>7403</v>
      </c>
      <c r="G275" t="s">
        <v>27871</v>
      </c>
      <c r="H275" t="s">
        <v>27853</v>
      </c>
      <c r="I275">
        <v>2</v>
      </c>
      <c r="J275">
        <v>100101</v>
      </c>
      <c r="K275" t="s">
        <v>11256</v>
      </c>
      <c r="L275">
        <v>100101004</v>
      </c>
      <c r="M275" t="s">
        <v>16281</v>
      </c>
      <c r="N275">
        <v>1</v>
      </c>
      <c r="O275">
        <v>0</v>
      </c>
    </row>
    <row r="276" spans="1:15" hidden="1" x14ac:dyDescent="0.25">
      <c r="A276">
        <v>1</v>
      </c>
      <c r="B276">
        <v>7</v>
      </c>
      <c r="C276" t="s">
        <v>788</v>
      </c>
      <c r="D276">
        <v>74</v>
      </c>
      <c r="E276" t="s">
        <v>1457</v>
      </c>
      <c r="F276">
        <v>7403</v>
      </c>
      <c r="G276" t="s">
        <v>27871</v>
      </c>
      <c r="H276" t="s">
        <v>27840</v>
      </c>
      <c r="I276">
        <v>6</v>
      </c>
      <c r="J276">
        <v>100105</v>
      </c>
      <c r="K276" t="s">
        <v>11377</v>
      </c>
      <c r="L276">
        <v>100105002</v>
      </c>
      <c r="M276" t="s">
        <v>17698</v>
      </c>
      <c r="N276">
        <v>0</v>
      </c>
      <c r="O276">
        <v>1</v>
      </c>
    </row>
    <row r="277" spans="1:15" hidden="1" x14ac:dyDescent="0.25">
      <c r="A277">
        <v>1</v>
      </c>
      <c r="B277">
        <v>7</v>
      </c>
      <c r="C277" t="s">
        <v>788</v>
      </c>
      <c r="D277">
        <v>74</v>
      </c>
      <c r="E277" t="s">
        <v>1457</v>
      </c>
      <c r="F277">
        <v>7403</v>
      </c>
      <c r="G277" t="s">
        <v>27871</v>
      </c>
      <c r="H277" t="s">
        <v>27840</v>
      </c>
      <c r="I277">
        <v>9</v>
      </c>
      <c r="J277">
        <v>100105</v>
      </c>
      <c r="K277" t="s">
        <v>11377</v>
      </c>
      <c r="L277">
        <v>100105002</v>
      </c>
      <c r="M277" t="s">
        <v>17698</v>
      </c>
      <c r="N277">
        <v>0</v>
      </c>
      <c r="O277">
        <v>1</v>
      </c>
    </row>
    <row r="278" spans="1:15" x14ac:dyDescent="0.25">
      <c r="A278">
        <v>1</v>
      </c>
      <c r="B278">
        <v>7</v>
      </c>
      <c r="C278" t="s">
        <v>788</v>
      </c>
      <c r="D278">
        <v>74</v>
      </c>
      <c r="E278" t="s">
        <v>1457</v>
      </c>
      <c r="F278">
        <v>7403</v>
      </c>
      <c r="G278" t="s">
        <v>27871</v>
      </c>
      <c r="H278" t="s">
        <v>27838</v>
      </c>
      <c r="I278">
        <v>10</v>
      </c>
      <c r="J278">
        <v>100101</v>
      </c>
      <c r="K278" t="s">
        <v>11256</v>
      </c>
      <c r="L278">
        <v>100101004</v>
      </c>
      <c r="M278" t="s">
        <v>16281</v>
      </c>
      <c r="N278">
        <v>1</v>
      </c>
      <c r="O278">
        <v>0</v>
      </c>
    </row>
    <row r="279" spans="1:15" hidden="1" x14ac:dyDescent="0.25">
      <c r="A279">
        <v>1</v>
      </c>
      <c r="B279">
        <v>7</v>
      </c>
      <c r="C279" t="s">
        <v>788</v>
      </c>
      <c r="D279">
        <v>74</v>
      </c>
      <c r="E279" t="s">
        <v>1457</v>
      </c>
      <c r="F279">
        <v>7405</v>
      </c>
      <c r="G279" t="s">
        <v>1469</v>
      </c>
      <c r="H279" t="s">
        <v>27853</v>
      </c>
      <c r="I279">
        <v>2</v>
      </c>
      <c r="J279">
        <v>100101</v>
      </c>
      <c r="K279" t="s">
        <v>11256</v>
      </c>
      <c r="L279">
        <v>100101001</v>
      </c>
      <c r="M279" t="s">
        <v>18392</v>
      </c>
      <c r="N279">
        <v>1</v>
      </c>
      <c r="O279">
        <v>1</v>
      </c>
    </row>
    <row r="280" spans="1:15" hidden="1" x14ac:dyDescent="0.25">
      <c r="A280">
        <v>1</v>
      </c>
      <c r="B280">
        <v>7</v>
      </c>
      <c r="C280" t="s">
        <v>788</v>
      </c>
      <c r="D280">
        <v>74</v>
      </c>
      <c r="E280" t="s">
        <v>1457</v>
      </c>
      <c r="F280">
        <v>7405</v>
      </c>
      <c r="G280" t="s">
        <v>1469</v>
      </c>
      <c r="H280" t="s">
        <v>27853</v>
      </c>
      <c r="I280">
        <v>2</v>
      </c>
      <c r="J280">
        <v>100101</v>
      </c>
      <c r="K280" t="s">
        <v>11256</v>
      </c>
      <c r="L280">
        <v>100101004</v>
      </c>
      <c r="M280" t="s">
        <v>16281</v>
      </c>
      <c r="N280">
        <v>0</v>
      </c>
      <c r="O280">
        <v>2</v>
      </c>
    </row>
    <row r="281" spans="1:15" hidden="1" x14ac:dyDescent="0.25">
      <c r="A281">
        <v>1</v>
      </c>
      <c r="B281">
        <v>7</v>
      </c>
      <c r="C281" t="s">
        <v>788</v>
      </c>
      <c r="D281">
        <v>74</v>
      </c>
      <c r="E281" t="s">
        <v>1457</v>
      </c>
      <c r="F281">
        <v>7405</v>
      </c>
      <c r="G281" t="s">
        <v>1469</v>
      </c>
      <c r="H281" t="s">
        <v>27853</v>
      </c>
      <c r="I281">
        <v>2</v>
      </c>
      <c r="J281">
        <v>100101</v>
      </c>
      <c r="K281" t="s">
        <v>11256</v>
      </c>
      <c r="L281">
        <v>100101007</v>
      </c>
      <c r="M281" t="s">
        <v>11267</v>
      </c>
      <c r="N281">
        <v>0</v>
      </c>
      <c r="O281">
        <v>1</v>
      </c>
    </row>
    <row r="282" spans="1:15" hidden="1" x14ac:dyDescent="0.25">
      <c r="A282">
        <v>1</v>
      </c>
      <c r="B282">
        <v>7</v>
      </c>
      <c r="C282" t="s">
        <v>788</v>
      </c>
      <c r="D282">
        <v>74</v>
      </c>
      <c r="E282" t="s">
        <v>1457</v>
      </c>
      <c r="F282">
        <v>7405</v>
      </c>
      <c r="G282" t="s">
        <v>1469</v>
      </c>
      <c r="H282" t="s">
        <v>27853</v>
      </c>
      <c r="I282">
        <v>2</v>
      </c>
      <c r="J282">
        <v>100101</v>
      </c>
      <c r="K282" t="s">
        <v>11256</v>
      </c>
      <c r="L282">
        <v>100101008</v>
      </c>
      <c r="M282" t="s">
        <v>27861</v>
      </c>
      <c r="N282">
        <v>0</v>
      </c>
      <c r="O282">
        <v>2</v>
      </c>
    </row>
    <row r="283" spans="1:15" hidden="1" x14ac:dyDescent="0.25">
      <c r="A283">
        <v>1</v>
      </c>
      <c r="B283">
        <v>7</v>
      </c>
      <c r="C283" t="s">
        <v>788</v>
      </c>
      <c r="D283">
        <v>74</v>
      </c>
      <c r="E283" t="s">
        <v>1457</v>
      </c>
      <c r="F283">
        <v>7405</v>
      </c>
      <c r="G283" t="s">
        <v>1469</v>
      </c>
      <c r="H283" t="s">
        <v>27853</v>
      </c>
      <c r="I283">
        <v>2</v>
      </c>
      <c r="J283">
        <v>100101</v>
      </c>
      <c r="K283" t="s">
        <v>11256</v>
      </c>
      <c r="L283">
        <v>100101008</v>
      </c>
      <c r="M283" t="s">
        <v>27843</v>
      </c>
      <c r="N283">
        <v>0</v>
      </c>
      <c r="O283">
        <v>1</v>
      </c>
    </row>
    <row r="284" spans="1:15" hidden="1" x14ac:dyDescent="0.25">
      <c r="A284">
        <v>1</v>
      </c>
      <c r="B284">
        <v>7</v>
      </c>
      <c r="C284" t="s">
        <v>788</v>
      </c>
      <c r="D284">
        <v>74</v>
      </c>
      <c r="E284" t="s">
        <v>1457</v>
      </c>
      <c r="F284">
        <v>7405</v>
      </c>
      <c r="G284" t="s">
        <v>1469</v>
      </c>
      <c r="H284" t="s">
        <v>27853</v>
      </c>
      <c r="I284">
        <v>2</v>
      </c>
      <c r="J284">
        <v>100107</v>
      </c>
      <c r="K284" t="s">
        <v>9429</v>
      </c>
      <c r="L284">
        <v>100107002</v>
      </c>
      <c r="M284" t="s">
        <v>17708</v>
      </c>
      <c r="N284">
        <v>0</v>
      </c>
      <c r="O284">
        <v>1</v>
      </c>
    </row>
    <row r="285" spans="1:15" hidden="1" x14ac:dyDescent="0.25">
      <c r="A285">
        <v>1</v>
      </c>
      <c r="B285">
        <v>7</v>
      </c>
      <c r="C285" t="s">
        <v>788</v>
      </c>
      <c r="D285">
        <v>74</v>
      </c>
      <c r="E285" t="s">
        <v>1457</v>
      </c>
      <c r="F285">
        <v>7405</v>
      </c>
      <c r="G285" t="s">
        <v>1469</v>
      </c>
      <c r="H285" t="s">
        <v>27853</v>
      </c>
      <c r="I285">
        <v>2</v>
      </c>
      <c r="J285">
        <v>100109</v>
      </c>
      <c r="K285" t="s">
        <v>18431</v>
      </c>
      <c r="L285">
        <v>100109001</v>
      </c>
      <c r="M285" t="s">
        <v>27849</v>
      </c>
      <c r="N285">
        <v>0</v>
      </c>
      <c r="O285">
        <v>1</v>
      </c>
    </row>
    <row r="286" spans="1:15" hidden="1" x14ac:dyDescent="0.25">
      <c r="A286">
        <v>1</v>
      </c>
      <c r="B286">
        <v>7</v>
      </c>
      <c r="C286" t="s">
        <v>788</v>
      </c>
      <c r="D286">
        <v>74</v>
      </c>
      <c r="E286" t="s">
        <v>1457</v>
      </c>
      <c r="F286">
        <v>7405</v>
      </c>
      <c r="G286" t="s">
        <v>1469</v>
      </c>
      <c r="H286" t="s">
        <v>27853</v>
      </c>
      <c r="I286">
        <v>2</v>
      </c>
      <c r="J286">
        <v>100112</v>
      </c>
      <c r="K286" t="s">
        <v>11530</v>
      </c>
      <c r="L286">
        <v>100112018</v>
      </c>
      <c r="M286" t="s">
        <v>11596</v>
      </c>
      <c r="N286">
        <v>0</v>
      </c>
      <c r="O286">
        <v>1</v>
      </c>
    </row>
    <row r="287" spans="1:15" hidden="1" x14ac:dyDescent="0.25">
      <c r="A287">
        <v>1</v>
      </c>
      <c r="B287">
        <v>7</v>
      </c>
      <c r="C287" t="s">
        <v>788</v>
      </c>
      <c r="D287">
        <v>74</v>
      </c>
      <c r="E287" t="s">
        <v>1457</v>
      </c>
      <c r="F287">
        <v>7405</v>
      </c>
      <c r="G287" t="s">
        <v>1469</v>
      </c>
      <c r="H287" t="s">
        <v>27853</v>
      </c>
      <c r="I287">
        <v>2</v>
      </c>
      <c r="J287">
        <v>100112</v>
      </c>
      <c r="K287" t="s">
        <v>11530</v>
      </c>
      <c r="L287">
        <v>100112024</v>
      </c>
      <c r="M287" t="s">
        <v>11626</v>
      </c>
      <c r="N287">
        <v>0</v>
      </c>
      <c r="O287">
        <v>1</v>
      </c>
    </row>
    <row r="288" spans="1:15" hidden="1" x14ac:dyDescent="0.25">
      <c r="A288">
        <v>1</v>
      </c>
      <c r="B288">
        <v>7</v>
      </c>
      <c r="C288" t="s">
        <v>788</v>
      </c>
      <c r="D288">
        <v>74</v>
      </c>
      <c r="E288" t="s">
        <v>1457</v>
      </c>
      <c r="F288">
        <v>7405</v>
      </c>
      <c r="G288" t="s">
        <v>1469</v>
      </c>
      <c r="H288" t="s">
        <v>27853</v>
      </c>
      <c r="I288">
        <v>2</v>
      </c>
      <c r="J288">
        <v>100112</v>
      </c>
      <c r="K288" t="s">
        <v>11530</v>
      </c>
      <c r="L288">
        <v>100112025</v>
      </c>
      <c r="M288" t="s">
        <v>11631</v>
      </c>
      <c r="N288">
        <v>0</v>
      </c>
      <c r="O288">
        <v>1</v>
      </c>
    </row>
    <row r="289" spans="1:15" hidden="1" x14ac:dyDescent="0.25">
      <c r="A289">
        <v>1</v>
      </c>
      <c r="B289">
        <v>7</v>
      </c>
      <c r="C289" t="s">
        <v>788</v>
      </c>
      <c r="D289">
        <v>74</v>
      </c>
      <c r="E289" t="s">
        <v>1457</v>
      </c>
      <c r="F289">
        <v>7405</v>
      </c>
      <c r="G289" t="s">
        <v>1469</v>
      </c>
      <c r="H289" t="s">
        <v>27866</v>
      </c>
      <c r="I289">
        <v>7</v>
      </c>
      <c r="J289">
        <v>100112</v>
      </c>
      <c r="K289" t="s">
        <v>11530</v>
      </c>
      <c r="L289">
        <v>100112024</v>
      </c>
      <c r="M289" t="s">
        <v>11626</v>
      </c>
      <c r="N289">
        <v>0</v>
      </c>
      <c r="O289">
        <v>1</v>
      </c>
    </row>
    <row r="290" spans="1:15" x14ac:dyDescent="0.25">
      <c r="A290">
        <v>1</v>
      </c>
      <c r="B290">
        <v>7</v>
      </c>
      <c r="C290" t="s">
        <v>788</v>
      </c>
      <c r="D290">
        <v>74</v>
      </c>
      <c r="E290" t="s">
        <v>1457</v>
      </c>
      <c r="F290">
        <v>7405</v>
      </c>
      <c r="G290" t="s">
        <v>1469</v>
      </c>
      <c r="H290" t="s">
        <v>27838</v>
      </c>
      <c r="I290">
        <v>10</v>
      </c>
      <c r="J290">
        <v>100107</v>
      </c>
      <c r="K290" t="s">
        <v>9429</v>
      </c>
      <c r="L290">
        <v>100107002</v>
      </c>
      <c r="M290" t="s">
        <v>17708</v>
      </c>
      <c r="N290">
        <v>0</v>
      </c>
      <c r="O290">
        <v>1</v>
      </c>
    </row>
    <row r="291" spans="1:15" hidden="1" x14ac:dyDescent="0.25">
      <c r="A291">
        <v>1</v>
      </c>
      <c r="B291">
        <v>7</v>
      </c>
      <c r="C291" t="s">
        <v>788</v>
      </c>
      <c r="D291">
        <v>74</v>
      </c>
      <c r="E291" t="s">
        <v>1457</v>
      </c>
      <c r="F291">
        <v>7406</v>
      </c>
      <c r="G291" t="s">
        <v>1472</v>
      </c>
      <c r="H291" t="s">
        <v>27853</v>
      </c>
      <c r="I291">
        <v>2</v>
      </c>
      <c r="J291">
        <v>100101</v>
      </c>
      <c r="K291" t="s">
        <v>11256</v>
      </c>
      <c r="L291">
        <v>100101001</v>
      </c>
      <c r="M291" t="s">
        <v>18392</v>
      </c>
      <c r="N291">
        <v>0</v>
      </c>
      <c r="O291">
        <v>1</v>
      </c>
    </row>
    <row r="292" spans="1:15" hidden="1" x14ac:dyDescent="0.25">
      <c r="A292">
        <v>1</v>
      </c>
      <c r="B292">
        <v>7</v>
      </c>
      <c r="C292" t="s">
        <v>788</v>
      </c>
      <c r="D292">
        <v>74</v>
      </c>
      <c r="E292" t="s">
        <v>1457</v>
      </c>
      <c r="F292">
        <v>7406</v>
      </c>
      <c r="G292" t="s">
        <v>1472</v>
      </c>
      <c r="H292" t="s">
        <v>27853</v>
      </c>
      <c r="I292">
        <v>2</v>
      </c>
      <c r="J292">
        <v>100101</v>
      </c>
      <c r="K292" t="s">
        <v>11256</v>
      </c>
      <c r="L292">
        <v>100101004</v>
      </c>
      <c r="M292" t="s">
        <v>16281</v>
      </c>
      <c r="N292">
        <v>0</v>
      </c>
      <c r="O292">
        <v>1</v>
      </c>
    </row>
    <row r="293" spans="1:15" hidden="1" x14ac:dyDescent="0.25">
      <c r="A293">
        <v>1</v>
      </c>
      <c r="B293">
        <v>7</v>
      </c>
      <c r="C293" t="s">
        <v>788</v>
      </c>
      <c r="D293">
        <v>74</v>
      </c>
      <c r="E293" t="s">
        <v>1457</v>
      </c>
      <c r="F293">
        <v>7406</v>
      </c>
      <c r="G293" t="s">
        <v>1472</v>
      </c>
      <c r="H293" t="s">
        <v>27853</v>
      </c>
      <c r="I293">
        <v>2</v>
      </c>
      <c r="J293">
        <v>100102</v>
      </c>
      <c r="K293" t="s">
        <v>11306</v>
      </c>
      <c r="L293">
        <v>100102003</v>
      </c>
      <c r="M293" t="s">
        <v>819</v>
      </c>
      <c r="N293">
        <v>0</v>
      </c>
      <c r="O293">
        <v>1</v>
      </c>
    </row>
    <row r="294" spans="1:15" hidden="1" x14ac:dyDescent="0.25">
      <c r="A294">
        <v>1</v>
      </c>
      <c r="B294">
        <v>7</v>
      </c>
      <c r="C294" t="s">
        <v>788</v>
      </c>
      <c r="D294">
        <v>74</v>
      </c>
      <c r="E294" t="s">
        <v>1457</v>
      </c>
      <c r="F294">
        <v>7406</v>
      </c>
      <c r="G294" t="s">
        <v>1472</v>
      </c>
      <c r="H294" t="s">
        <v>27853</v>
      </c>
      <c r="I294">
        <v>2</v>
      </c>
      <c r="J294">
        <v>100107</v>
      </c>
      <c r="K294" t="s">
        <v>9429</v>
      </c>
      <c r="L294">
        <v>100107002</v>
      </c>
      <c r="M294" t="s">
        <v>17708</v>
      </c>
      <c r="N294">
        <v>0</v>
      </c>
      <c r="O294">
        <v>1</v>
      </c>
    </row>
    <row r="295" spans="1:15" hidden="1" x14ac:dyDescent="0.25">
      <c r="A295">
        <v>1</v>
      </c>
      <c r="B295">
        <v>7</v>
      </c>
      <c r="C295" t="s">
        <v>788</v>
      </c>
      <c r="D295">
        <v>74</v>
      </c>
      <c r="E295" t="s">
        <v>1457</v>
      </c>
      <c r="F295">
        <v>7406</v>
      </c>
      <c r="G295" t="s">
        <v>1472</v>
      </c>
      <c r="H295" t="s">
        <v>27853</v>
      </c>
      <c r="I295">
        <v>2</v>
      </c>
      <c r="J295">
        <v>100108</v>
      </c>
      <c r="K295" t="s">
        <v>11438</v>
      </c>
      <c r="L295">
        <v>100108002</v>
      </c>
      <c r="M295" t="s">
        <v>17713</v>
      </c>
      <c r="N295">
        <v>0</v>
      </c>
      <c r="O295">
        <v>1</v>
      </c>
    </row>
    <row r="296" spans="1:15" hidden="1" x14ac:dyDescent="0.25">
      <c r="A296">
        <v>1</v>
      </c>
      <c r="B296">
        <v>7</v>
      </c>
      <c r="C296" t="s">
        <v>788</v>
      </c>
      <c r="D296">
        <v>74</v>
      </c>
      <c r="E296" t="s">
        <v>1457</v>
      </c>
      <c r="F296">
        <v>7406</v>
      </c>
      <c r="G296" t="s">
        <v>1472</v>
      </c>
      <c r="H296" t="s">
        <v>27853</v>
      </c>
      <c r="I296">
        <v>2</v>
      </c>
      <c r="J296">
        <v>100108</v>
      </c>
      <c r="K296" t="s">
        <v>11438</v>
      </c>
      <c r="L296">
        <v>100108005</v>
      </c>
      <c r="M296" t="s">
        <v>5400</v>
      </c>
      <c r="N296">
        <v>0</v>
      </c>
      <c r="O296">
        <v>1</v>
      </c>
    </row>
    <row r="297" spans="1:15" hidden="1" x14ac:dyDescent="0.25">
      <c r="A297">
        <v>1</v>
      </c>
      <c r="B297">
        <v>7</v>
      </c>
      <c r="C297" t="s">
        <v>788</v>
      </c>
      <c r="D297">
        <v>74</v>
      </c>
      <c r="E297" t="s">
        <v>1457</v>
      </c>
      <c r="F297">
        <v>7406</v>
      </c>
      <c r="G297" t="s">
        <v>1472</v>
      </c>
      <c r="H297" t="s">
        <v>27853</v>
      </c>
      <c r="I297">
        <v>2</v>
      </c>
      <c r="J297">
        <v>100112</v>
      </c>
      <c r="K297" t="s">
        <v>11530</v>
      </c>
      <c r="L297">
        <v>100112018</v>
      </c>
      <c r="M297" t="s">
        <v>11596</v>
      </c>
      <c r="N297">
        <v>0</v>
      </c>
      <c r="O297">
        <v>1</v>
      </c>
    </row>
    <row r="298" spans="1:15" hidden="1" x14ac:dyDescent="0.25">
      <c r="A298">
        <v>1</v>
      </c>
      <c r="B298">
        <v>7</v>
      </c>
      <c r="C298" t="s">
        <v>788</v>
      </c>
      <c r="D298">
        <v>74</v>
      </c>
      <c r="E298" t="s">
        <v>1457</v>
      </c>
      <c r="F298">
        <v>7406</v>
      </c>
      <c r="G298" t="s">
        <v>1472</v>
      </c>
      <c r="H298" t="s">
        <v>27853</v>
      </c>
      <c r="I298">
        <v>2</v>
      </c>
      <c r="J298">
        <v>100112</v>
      </c>
      <c r="K298" t="s">
        <v>11530</v>
      </c>
      <c r="L298">
        <v>100112025</v>
      </c>
      <c r="M298" t="s">
        <v>11631</v>
      </c>
      <c r="N298">
        <v>0</v>
      </c>
      <c r="O298">
        <v>1</v>
      </c>
    </row>
    <row r="299" spans="1:15" hidden="1" x14ac:dyDescent="0.25">
      <c r="A299">
        <v>1</v>
      </c>
      <c r="B299">
        <v>7</v>
      </c>
      <c r="C299" t="s">
        <v>788</v>
      </c>
      <c r="D299">
        <v>74</v>
      </c>
      <c r="E299" t="s">
        <v>1457</v>
      </c>
      <c r="F299">
        <v>7408</v>
      </c>
      <c r="G299" t="s">
        <v>1478</v>
      </c>
      <c r="H299" t="s">
        <v>27853</v>
      </c>
      <c r="I299">
        <v>2</v>
      </c>
      <c r="J299">
        <v>100101</v>
      </c>
      <c r="K299" t="s">
        <v>11256</v>
      </c>
      <c r="L299">
        <v>100101004</v>
      </c>
      <c r="M299" t="s">
        <v>16281</v>
      </c>
      <c r="N299">
        <v>1</v>
      </c>
      <c r="O299">
        <v>0</v>
      </c>
    </row>
    <row r="300" spans="1:15" hidden="1" x14ac:dyDescent="0.25">
      <c r="A300">
        <v>1</v>
      </c>
      <c r="B300">
        <v>7</v>
      </c>
      <c r="C300" t="s">
        <v>788</v>
      </c>
      <c r="D300">
        <v>74</v>
      </c>
      <c r="E300" t="s">
        <v>1457</v>
      </c>
      <c r="F300">
        <v>7408</v>
      </c>
      <c r="G300" t="s">
        <v>1478</v>
      </c>
      <c r="H300" t="s">
        <v>27853</v>
      </c>
      <c r="I300">
        <v>2</v>
      </c>
      <c r="J300">
        <v>100101</v>
      </c>
      <c r="K300" t="s">
        <v>11256</v>
      </c>
      <c r="L300">
        <v>100101008</v>
      </c>
      <c r="M300" t="s">
        <v>27861</v>
      </c>
      <c r="N300">
        <v>1</v>
      </c>
      <c r="O300">
        <v>0</v>
      </c>
    </row>
    <row r="301" spans="1:15" x14ac:dyDescent="0.25">
      <c r="A301">
        <v>1</v>
      </c>
      <c r="B301">
        <v>7</v>
      </c>
      <c r="C301" t="s">
        <v>788</v>
      </c>
      <c r="D301">
        <v>74</v>
      </c>
      <c r="E301" t="s">
        <v>1457</v>
      </c>
      <c r="F301">
        <v>7408</v>
      </c>
      <c r="G301" t="s">
        <v>1478</v>
      </c>
      <c r="H301" t="s">
        <v>27838</v>
      </c>
      <c r="I301">
        <v>10</v>
      </c>
      <c r="J301">
        <v>100101</v>
      </c>
      <c r="K301" t="s">
        <v>11256</v>
      </c>
      <c r="L301">
        <v>100101004</v>
      </c>
      <c r="M301" t="s">
        <v>16281</v>
      </c>
      <c r="N301">
        <v>1</v>
      </c>
      <c r="O301">
        <v>0</v>
      </c>
    </row>
    <row r="302" spans="1:15" x14ac:dyDescent="0.25">
      <c r="A302">
        <v>1</v>
      </c>
      <c r="B302">
        <v>7</v>
      </c>
      <c r="C302" t="s">
        <v>788</v>
      </c>
      <c r="D302">
        <v>74</v>
      </c>
      <c r="E302" t="s">
        <v>1457</v>
      </c>
      <c r="F302">
        <v>7408</v>
      </c>
      <c r="G302" t="s">
        <v>1478</v>
      </c>
      <c r="H302" t="s">
        <v>27838</v>
      </c>
      <c r="I302">
        <v>10</v>
      </c>
      <c r="J302">
        <v>100101</v>
      </c>
      <c r="K302" t="s">
        <v>11256</v>
      </c>
      <c r="L302">
        <v>100101008</v>
      </c>
      <c r="M302" t="s">
        <v>27861</v>
      </c>
      <c r="N302">
        <v>1</v>
      </c>
      <c r="O302">
        <v>0</v>
      </c>
    </row>
    <row r="303" spans="1:15" hidden="1" x14ac:dyDescent="0.25">
      <c r="A303">
        <v>1</v>
      </c>
      <c r="B303">
        <v>8</v>
      </c>
      <c r="C303" t="s">
        <v>770</v>
      </c>
      <c r="D303">
        <v>83</v>
      </c>
      <c r="E303" t="s">
        <v>27872</v>
      </c>
      <c r="F303">
        <v>8301</v>
      </c>
      <c r="G303" t="s">
        <v>1538</v>
      </c>
      <c r="H303" t="s">
        <v>27853</v>
      </c>
      <c r="I303">
        <v>2</v>
      </c>
      <c r="J303">
        <v>100101</v>
      </c>
      <c r="K303" t="s">
        <v>11256</v>
      </c>
      <c r="L303">
        <v>100101001</v>
      </c>
      <c r="M303" t="s">
        <v>18392</v>
      </c>
      <c r="N303">
        <v>1</v>
      </c>
      <c r="O303">
        <v>0</v>
      </c>
    </row>
    <row r="304" spans="1:15" hidden="1" x14ac:dyDescent="0.25">
      <c r="A304">
        <v>1</v>
      </c>
      <c r="B304">
        <v>8</v>
      </c>
      <c r="C304" t="s">
        <v>770</v>
      </c>
      <c r="D304">
        <v>83</v>
      </c>
      <c r="E304" t="s">
        <v>27872</v>
      </c>
      <c r="F304">
        <v>8301</v>
      </c>
      <c r="G304" t="s">
        <v>1538</v>
      </c>
      <c r="H304" t="s">
        <v>27853</v>
      </c>
      <c r="I304">
        <v>2</v>
      </c>
      <c r="J304">
        <v>100101</v>
      </c>
      <c r="K304" t="s">
        <v>11256</v>
      </c>
      <c r="L304">
        <v>100101004</v>
      </c>
      <c r="M304" t="s">
        <v>16281</v>
      </c>
      <c r="N304">
        <v>1</v>
      </c>
      <c r="O304">
        <v>0</v>
      </c>
    </row>
    <row r="305" spans="1:15" hidden="1" x14ac:dyDescent="0.25">
      <c r="A305">
        <v>1</v>
      </c>
      <c r="B305">
        <v>8</v>
      </c>
      <c r="C305" t="s">
        <v>770</v>
      </c>
      <c r="D305">
        <v>83</v>
      </c>
      <c r="E305" t="s">
        <v>27872</v>
      </c>
      <c r="F305">
        <v>8301</v>
      </c>
      <c r="G305" t="s">
        <v>1538</v>
      </c>
      <c r="H305" t="s">
        <v>27853</v>
      </c>
      <c r="I305">
        <v>2</v>
      </c>
      <c r="J305">
        <v>100107</v>
      </c>
      <c r="K305" t="s">
        <v>9429</v>
      </c>
      <c r="L305">
        <v>100107008</v>
      </c>
      <c r="M305" t="s">
        <v>11403</v>
      </c>
      <c r="N305">
        <v>1</v>
      </c>
      <c r="O305">
        <v>0</v>
      </c>
    </row>
    <row r="306" spans="1:15" hidden="1" x14ac:dyDescent="0.25">
      <c r="A306">
        <v>1</v>
      </c>
      <c r="B306">
        <v>8</v>
      </c>
      <c r="C306" t="s">
        <v>770</v>
      </c>
      <c r="D306">
        <v>83</v>
      </c>
      <c r="E306" t="s">
        <v>27872</v>
      </c>
      <c r="F306">
        <v>8301</v>
      </c>
      <c r="G306" t="s">
        <v>1538</v>
      </c>
      <c r="H306" t="s">
        <v>27852</v>
      </c>
      <c r="I306">
        <v>4</v>
      </c>
      <c r="J306">
        <v>100101</v>
      </c>
      <c r="K306" t="s">
        <v>11256</v>
      </c>
      <c r="L306">
        <v>100101001</v>
      </c>
      <c r="M306" t="s">
        <v>18392</v>
      </c>
      <c r="N306">
        <v>1</v>
      </c>
      <c r="O306">
        <v>0</v>
      </c>
    </row>
    <row r="307" spans="1:15" hidden="1" x14ac:dyDescent="0.25">
      <c r="A307">
        <v>1</v>
      </c>
      <c r="B307">
        <v>8</v>
      </c>
      <c r="C307" t="s">
        <v>770</v>
      </c>
      <c r="D307">
        <v>83</v>
      </c>
      <c r="E307" t="s">
        <v>27872</v>
      </c>
      <c r="F307">
        <v>8301</v>
      </c>
      <c r="G307" t="s">
        <v>1538</v>
      </c>
      <c r="H307" t="s">
        <v>27852</v>
      </c>
      <c r="I307">
        <v>4</v>
      </c>
      <c r="J307">
        <v>100101</v>
      </c>
      <c r="K307" t="s">
        <v>11256</v>
      </c>
      <c r="L307">
        <v>100101004</v>
      </c>
      <c r="M307" t="s">
        <v>16281</v>
      </c>
      <c r="N307">
        <v>1</v>
      </c>
      <c r="O307">
        <v>0</v>
      </c>
    </row>
    <row r="308" spans="1:15" hidden="1" x14ac:dyDescent="0.25">
      <c r="A308">
        <v>1</v>
      </c>
      <c r="B308">
        <v>8</v>
      </c>
      <c r="C308" t="s">
        <v>770</v>
      </c>
      <c r="D308">
        <v>83</v>
      </c>
      <c r="E308" t="s">
        <v>27872</v>
      </c>
      <c r="F308">
        <v>8301</v>
      </c>
      <c r="G308" t="s">
        <v>1538</v>
      </c>
      <c r="H308" t="s">
        <v>27852</v>
      </c>
      <c r="I308">
        <v>4</v>
      </c>
      <c r="J308">
        <v>100104</v>
      </c>
      <c r="K308" t="s">
        <v>11362</v>
      </c>
      <c r="L308">
        <v>100104002</v>
      </c>
      <c r="M308" t="s">
        <v>27846</v>
      </c>
      <c r="N308">
        <v>1</v>
      </c>
      <c r="O308">
        <v>0</v>
      </c>
    </row>
    <row r="309" spans="1:15" hidden="1" x14ac:dyDescent="0.25">
      <c r="A309">
        <v>1</v>
      </c>
      <c r="B309">
        <v>8</v>
      </c>
      <c r="C309" t="s">
        <v>770</v>
      </c>
      <c r="D309">
        <v>83</v>
      </c>
      <c r="E309" t="s">
        <v>27872</v>
      </c>
      <c r="F309">
        <v>8301</v>
      </c>
      <c r="G309" t="s">
        <v>1538</v>
      </c>
      <c r="H309" t="s">
        <v>27852</v>
      </c>
      <c r="I309">
        <v>4</v>
      </c>
      <c r="J309">
        <v>100104</v>
      </c>
      <c r="K309" t="s">
        <v>11362</v>
      </c>
      <c r="L309">
        <v>100104006</v>
      </c>
      <c r="M309" t="s">
        <v>11368</v>
      </c>
      <c r="N309">
        <v>1</v>
      </c>
      <c r="O309">
        <v>0</v>
      </c>
    </row>
    <row r="310" spans="1:15" hidden="1" x14ac:dyDescent="0.25">
      <c r="A310">
        <v>1</v>
      </c>
      <c r="B310">
        <v>8</v>
      </c>
      <c r="C310" t="s">
        <v>770</v>
      </c>
      <c r="D310">
        <v>83</v>
      </c>
      <c r="E310" t="s">
        <v>27872</v>
      </c>
      <c r="F310">
        <v>8301</v>
      </c>
      <c r="G310" t="s">
        <v>1538</v>
      </c>
      <c r="H310" t="s">
        <v>27852</v>
      </c>
      <c r="I310">
        <v>4</v>
      </c>
      <c r="J310">
        <v>100107</v>
      </c>
      <c r="K310" t="s">
        <v>9429</v>
      </c>
      <c r="L310">
        <v>100107008</v>
      </c>
      <c r="M310" t="s">
        <v>11403</v>
      </c>
      <c r="N310">
        <v>1</v>
      </c>
      <c r="O310">
        <v>0</v>
      </c>
    </row>
    <row r="311" spans="1:15" hidden="1" x14ac:dyDescent="0.25">
      <c r="A311">
        <v>1</v>
      </c>
      <c r="B311">
        <v>8</v>
      </c>
      <c r="C311" t="s">
        <v>770</v>
      </c>
      <c r="D311">
        <v>83</v>
      </c>
      <c r="E311" t="s">
        <v>27872</v>
      </c>
      <c r="F311">
        <v>8305</v>
      </c>
      <c r="G311" t="s">
        <v>27873</v>
      </c>
      <c r="H311" t="s">
        <v>27840</v>
      </c>
      <c r="I311">
        <v>9</v>
      </c>
      <c r="J311">
        <v>100105</v>
      </c>
      <c r="K311" t="s">
        <v>11377</v>
      </c>
      <c r="L311">
        <v>100105004</v>
      </c>
      <c r="M311" t="s">
        <v>16301</v>
      </c>
      <c r="N311">
        <v>1</v>
      </c>
      <c r="O311">
        <v>0</v>
      </c>
    </row>
    <row r="312" spans="1:15" hidden="1" x14ac:dyDescent="0.25">
      <c r="A312">
        <v>1</v>
      </c>
      <c r="B312">
        <v>9</v>
      </c>
      <c r="C312" t="s">
        <v>764</v>
      </c>
      <c r="D312">
        <v>91</v>
      </c>
      <c r="E312" t="s">
        <v>27874</v>
      </c>
      <c r="F312">
        <v>9109</v>
      </c>
      <c r="G312" t="s">
        <v>1603</v>
      </c>
      <c r="H312" t="s">
        <v>27853</v>
      </c>
      <c r="I312">
        <v>2</v>
      </c>
      <c r="J312">
        <v>100101</v>
      </c>
      <c r="K312" t="s">
        <v>11256</v>
      </c>
      <c r="L312">
        <v>100101004</v>
      </c>
      <c r="M312" t="s">
        <v>16281</v>
      </c>
      <c r="N312">
        <v>1</v>
      </c>
      <c r="O312">
        <v>0</v>
      </c>
    </row>
    <row r="313" spans="1:15" hidden="1" x14ac:dyDescent="0.25">
      <c r="A313">
        <v>1</v>
      </c>
      <c r="B313">
        <v>9</v>
      </c>
      <c r="C313" t="s">
        <v>764</v>
      </c>
      <c r="D313">
        <v>91</v>
      </c>
      <c r="E313" t="s">
        <v>27874</v>
      </c>
      <c r="F313">
        <v>9109</v>
      </c>
      <c r="G313" t="s">
        <v>1603</v>
      </c>
      <c r="H313" t="s">
        <v>27853</v>
      </c>
      <c r="I313">
        <v>2</v>
      </c>
      <c r="J313">
        <v>100112</v>
      </c>
      <c r="K313" t="s">
        <v>11530</v>
      </c>
      <c r="L313">
        <v>100112018</v>
      </c>
      <c r="M313" t="s">
        <v>11596</v>
      </c>
      <c r="N313">
        <v>1</v>
      </c>
      <c r="O313">
        <v>0</v>
      </c>
    </row>
    <row r="314" spans="1:15" hidden="1" x14ac:dyDescent="0.25">
      <c r="A314">
        <v>1</v>
      </c>
      <c r="B314">
        <v>9</v>
      </c>
      <c r="C314" t="s">
        <v>764</v>
      </c>
      <c r="D314">
        <v>91</v>
      </c>
      <c r="E314" t="s">
        <v>27874</v>
      </c>
      <c r="F314">
        <v>9120</v>
      </c>
      <c r="G314" t="s">
        <v>1636</v>
      </c>
      <c r="H314" t="s">
        <v>27852</v>
      </c>
      <c r="I314">
        <v>4</v>
      </c>
      <c r="J314">
        <v>100101</v>
      </c>
      <c r="K314" t="s">
        <v>11256</v>
      </c>
      <c r="L314">
        <v>100101001</v>
      </c>
      <c r="M314" t="s">
        <v>18392</v>
      </c>
      <c r="N314">
        <v>0</v>
      </c>
      <c r="O314">
        <v>1</v>
      </c>
    </row>
    <row r="315" spans="1:15" hidden="1" x14ac:dyDescent="0.25">
      <c r="A315">
        <v>1</v>
      </c>
      <c r="B315">
        <v>9</v>
      </c>
      <c r="C315" t="s">
        <v>764</v>
      </c>
      <c r="D315">
        <v>91</v>
      </c>
      <c r="E315" t="s">
        <v>27874</v>
      </c>
      <c r="F315">
        <v>9120</v>
      </c>
      <c r="G315" t="s">
        <v>1636</v>
      </c>
      <c r="H315" t="s">
        <v>27852</v>
      </c>
      <c r="I315">
        <v>4</v>
      </c>
      <c r="J315">
        <v>100101</v>
      </c>
      <c r="K315" t="s">
        <v>11256</v>
      </c>
      <c r="L315">
        <v>100101009</v>
      </c>
      <c r="M315" t="s">
        <v>27858</v>
      </c>
      <c r="N315">
        <v>0</v>
      </c>
      <c r="O315">
        <v>1</v>
      </c>
    </row>
    <row r="316" spans="1:15" hidden="1" x14ac:dyDescent="0.25">
      <c r="A316">
        <v>1</v>
      </c>
      <c r="B316">
        <v>9</v>
      </c>
      <c r="C316" t="s">
        <v>764</v>
      </c>
      <c r="D316">
        <v>91</v>
      </c>
      <c r="E316" t="s">
        <v>27874</v>
      </c>
      <c r="F316">
        <v>9120</v>
      </c>
      <c r="G316" t="s">
        <v>1636</v>
      </c>
      <c r="H316" t="s">
        <v>27852</v>
      </c>
      <c r="I316">
        <v>4</v>
      </c>
      <c r="J316">
        <v>100104</v>
      </c>
      <c r="K316" t="s">
        <v>11362</v>
      </c>
      <c r="L316">
        <v>100104002</v>
      </c>
      <c r="M316" t="s">
        <v>27846</v>
      </c>
      <c r="N316">
        <v>0</v>
      </c>
      <c r="O316">
        <v>1</v>
      </c>
    </row>
    <row r="317" spans="1:15" hidden="1" x14ac:dyDescent="0.25">
      <c r="A317">
        <v>1</v>
      </c>
      <c r="B317">
        <v>9</v>
      </c>
      <c r="C317" t="s">
        <v>764</v>
      </c>
      <c r="D317">
        <v>91</v>
      </c>
      <c r="E317" t="s">
        <v>27874</v>
      </c>
      <c r="F317">
        <v>9120</v>
      </c>
      <c r="G317" t="s">
        <v>1636</v>
      </c>
      <c r="H317" t="s">
        <v>27852</v>
      </c>
      <c r="I317">
        <v>4</v>
      </c>
      <c r="J317">
        <v>100104</v>
      </c>
      <c r="K317" t="s">
        <v>11362</v>
      </c>
      <c r="L317">
        <v>100104003</v>
      </c>
      <c r="M317" t="s">
        <v>16990</v>
      </c>
      <c r="N317">
        <v>0</v>
      </c>
      <c r="O317">
        <v>1</v>
      </c>
    </row>
    <row r="318" spans="1:15" hidden="1" x14ac:dyDescent="0.25">
      <c r="A318">
        <v>1</v>
      </c>
      <c r="B318">
        <v>9</v>
      </c>
      <c r="C318" t="s">
        <v>764</v>
      </c>
      <c r="D318">
        <v>91</v>
      </c>
      <c r="E318" t="s">
        <v>27874</v>
      </c>
      <c r="F318">
        <v>9120</v>
      </c>
      <c r="G318" t="s">
        <v>1636</v>
      </c>
      <c r="H318" t="s">
        <v>27852</v>
      </c>
      <c r="I318">
        <v>4</v>
      </c>
      <c r="J318">
        <v>100107</v>
      </c>
      <c r="K318" t="s">
        <v>9429</v>
      </c>
      <c r="L318">
        <v>100107008</v>
      </c>
      <c r="M318" t="s">
        <v>11403</v>
      </c>
      <c r="N318">
        <v>0</v>
      </c>
      <c r="O318">
        <v>1</v>
      </c>
    </row>
    <row r="319" spans="1:15" hidden="1" x14ac:dyDescent="0.25">
      <c r="A319">
        <v>1</v>
      </c>
      <c r="B319">
        <v>9</v>
      </c>
      <c r="C319" t="s">
        <v>764</v>
      </c>
      <c r="D319">
        <v>92</v>
      </c>
      <c r="E319" t="s">
        <v>27875</v>
      </c>
      <c r="F319">
        <v>9201</v>
      </c>
      <c r="G319" t="s">
        <v>1642</v>
      </c>
      <c r="H319" t="s">
        <v>27853</v>
      </c>
      <c r="I319">
        <v>2</v>
      </c>
      <c r="J319">
        <v>100101</v>
      </c>
      <c r="K319" t="s">
        <v>11256</v>
      </c>
      <c r="L319">
        <v>100101004</v>
      </c>
      <c r="M319" t="s">
        <v>16281</v>
      </c>
      <c r="N319">
        <v>0</v>
      </c>
      <c r="O319">
        <v>1</v>
      </c>
    </row>
    <row r="320" spans="1:15" hidden="1" x14ac:dyDescent="0.25">
      <c r="A320">
        <v>1</v>
      </c>
      <c r="B320">
        <v>9</v>
      </c>
      <c r="C320" t="s">
        <v>764</v>
      </c>
      <c r="D320">
        <v>92</v>
      </c>
      <c r="E320" t="s">
        <v>27875</v>
      </c>
      <c r="F320">
        <v>9201</v>
      </c>
      <c r="G320" t="s">
        <v>1642</v>
      </c>
      <c r="H320" t="s">
        <v>27853</v>
      </c>
      <c r="I320">
        <v>2</v>
      </c>
      <c r="J320">
        <v>100101</v>
      </c>
      <c r="K320" t="s">
        <v>11256</v>
      </c>
      <c r="L320">
        <v>100101008</v>
      </c>
      <c r="M320" t="s">
        <v>27861</v>
      </c>
      <c r="N320">
        <v>0</v>
      </c>
      <c r="O320">
        <v>1</v>
      </c>
    </row>
    <row r="321" spans="1:15" hidden="1" x14ac:dyDescent="0.25">
      <c r="A321">
        <v>1</v>
      </c>
      <c r="B321">
        <v>10</v>
      </c>
      <c r="C321" t="s">
        <v>779</v>
      </c>
      <c r="D321">
        <v>103</v>
      </c>
      <c r="E321" t="s">
        <v>1732</v>
      </c>
      <c r="F321">
        <v>10303</v>
      </c>
      <c r="G321" t="s">
        <v>1738</v>
      </c>
      <c r="H321" t="s">
        <v>27833</v>
      </c>
      <c r="I321">
        <v>5</v>
      </c>
      <c r="J321">
        <v>100101</v>
      </c>
      <c r="K321" t="s">
        <v>11256</v>
      </c>
      <c r="L321">
        <v>100101001</v>
      </c>
      <c r="M321" t="s">
        <v>18392</v>
      </c>
      <c r="N321">
        <v>1</v>
      </c>
      <c r="O321">
        <v>0</v>
      </c>
    </row>
    <row r="322" spans="1:15" hidden="1" x14ac:dyDescent="0.25">
      <c r="A322">
        <v>1</v>
      </c>
      <c r="B322">
        <v>10</v>
      </c>
      <c r="C322" t="s">
        <v>779</v>
      </c>
      <c r="D322">
        <v>103</v>
      </c>
      <c r="E322" t="s">
        <v>1732</v>
      </c>
      <c r="F322">
        <v>10303</v>
      </c>
      <c r="G322" t="s">
        <v>1738</v>
      </c>
      <c r="H322" t="s">
        <v>27833</v>
      </c>
      <c r="I322">
        <v>5</v>
      </c>
      <c r="J322">
        <v>100101</v>
      </c>
      <c r="K322" t="s">
        <v>11256</v>
      </c>
      <c r="L322">
        <v>100101004</v>
      </c>
      <c r="M322" t="s">
        <v>16281</v>
      </c>
      <c r="N322">
        <v>1</v>
      </c>
      <c r="O322">
        <v>0</v>
      </c>
    </row>
    <row r="323" spans="1:15" hidden="1" x14ac:dyDescent="0.25">
      <c r="A323">
        <v>1</v>
      </c>
      <c r="B323">
        <v>10</v>
      </c>
      <c r="C323" t="s">
        <v>779</v>
      </c>
      <c r="D323">
        <v>103</v>
      </c>
      <c r="E323" t="s">
        <v>1732</v>
      </c>
      <c r="F323">
        <v>10303</v>
      </c>
      <c r="G323" t="s">
        <v>1738</v>
      </c>
      <c r="H323" t="s">
        <v>27833</v>
      </c>
      <c r="I323">
        <v>5</v>
      </c>
      <c r="J323">
        <v>100101</v>
      </c>
      <c r="K323" t="s">
        <v>11256</v>
      </c>
      <c r="L323">
        <v>100101008</v>
      </c>
      <c r="M323" t="s">
        <v>27843</v>
      </c>
      <c r="N323">
        <v>1</v>
      </c>
      <c r="O323">
        <v>0</v>
      </c>
    </row>
    <row r="324" spans="1:15" hidden="1" x14ac:dyDescent="0.25">
      <c r="A324">
        <v>1</v>
      </c>
      <c r="B324">
        <v>10</v>
      </c>
      <c r="C324" t="s">
        <v>779</v>
      </c>
      <c r="D324">
        <v>103</v>
      </c>
      <c r="E324" t="s">
        <v>1732</v>
      </c>
      <c r="F324">
        <v>10303</v>
      </c>
      <c r="G324" t="s">
        <v>1738</v>
      </c>
      <c r="H324" t="s">
        <v>27833</v>
      </c>
      <c r="I324">
        <v>5</v>
      </c>
      <c r="J324">
        <v>100112</v>
      </c>
      <c r="K324" t="s">
        <v>11530</v>
      </c>
      <c r="L324">
        <v>100112025</v>
      </c>
      <c r="M324" t="s">
        <v>11631</v>
      </c>
      <c r="N324">
        <v>1</v>
      </c>
      <c r="O324">
        <v>0</v>
      </c>
    </row>
    <row r="325" spans="1:15" hidden="1" x14ac:dyDescent="0.25">
      <c r="A325">
        <v>1</v>
      </c>
      <c r="B325">
        <v>10</v>
      </c>
      <c r="C325" t="s">
        <v>779</v>
      </c>
      <c r="D325">
        <v>103</v>
      </c>
      <c r="E325" t="s">
        <v>1732</v>
      </c>
      <c r="F325">
        <v>10304</v>
      </c>
      <c r="G325" t="s">
        <v>1741</v>
      </c>
      <c r="H325" t="s">
        <v>27853</v>
      </c>
      <c r="I325">
        <v>2</v>
      </c>
      <c r="J325">
        <v>100101</v>
      </c>
      <c r="K325" t="s">
        <v>11256</v>
      </c>
      <c r="L325">
        <v>100101001</v>
      </c>
      <c r="M325" t="s">
        <v>18392</v>
      </c>
      <c r="N325">
        <v>1</v>
      </c>
      <c r="O325">
        <v>0</v>
      </c>
    </row>
    <row r="326" spans="1:15" hidden="1" x14ac:dyDescent="0.25">
      <c r="A326">
        <v>1</v>
      </c>
      <c r="B326">
        <v>10</v>
      </c>
      <c r="C326" t="s">
        <v>779</v>
      </c>
      <c r="D326">
        <v>103</v>
      </c>
      <c r="E326" t="s">
        <v>1732</v>
      </c>
      <c r="F326">
        <v>10304</v>
      </c>
      <c r="G326" t="s">
        <v>1741</v>
      </c>
      <c r="H326" t="s">
        <v>27853</v>
      </c>
      <c r="I326">
        <v>2</v>
      </c>
      <c r="J326">
        <v>100101</v>
      </c>
      <c r="K326" t="s">
        <v>11256</v>
      </c>
      <c r="L326">
        <v>100101004</v>
      </c>
      <c r="M326" t="s">
        <v>16281</v>
      </c>
      <c r="N326">
        <v>1</v>
      </c>
      <c r="O326">
        <v>0</v>
      </c>
    </row>
    <row r="327" spans="1:15" hidden="1" x14ac:dyDescent="0.25">
      <c r="A327">
        <v>1</v>
      </c>
      <c r="B327">
        <v>10</v>
      </c>
      <c r="C327" t="s">
        <v>779</v>
      </c>
      <c r="D327">
        <v>103</v>
      </c>
      <c r="E327" t="s">
        <v>1732</v>
      </c>
      <c r="F327">
        <v>10304</v>
      </c>
      <c r="G327" t="s">
        <v>1741</v>
      </c>
      <c r="H327" t="s">
        <v>27853</v>
      </c>
      <c r="I327">
        <v>2</v>
      </c>
      <c r="J327">
        <v>100101</v>
      </c>
      <c r="K327" t="s">
        <v>11256</v>
      </c>
      <c r="L327">
        <v>100101008</v>
      </c>
      <c r="M327" t="s">
        <v>27843</v>
      </c>
      <c r="N327">
        <v>1</v>
      </c>
      <c r="O327">
        <v>0</v>
      </c>
    </row>
    <row r="328" spans="1:15" hidden="1" x14ac:dyDescent="0.25">
      <c r="A328">
        <v>1</v>
      </c>
      <c r="B328">
        <v>10</v>
      </c>
      <c r="C328" t="s">
        <v>779</v>
      </c>
      <c r="D328">
        <v>103</v>
      </c>
      <c r="E328" t="s">
        <v>1732</v>
      </c>
      <c r="F328">
        <v>10304</v>
      </c>
      <c r="G328" t="s">
        <v>1741</v>
      </c>
      <c r="H328" t="s">
        <v>27853</v>
      </c>
      <c r="I328">
        <v>2</v>
      </c>
      <c r="J328">
        <v>100112</v>
      </c>
      <c r="K328" t="s">
        <v>11530</v>
      </c>
      <c r="L328">
        <v>100112025</v>
      </c>
      <c r="M328" t="s">
        <v>11631</v>
      </c>
      <c r="N328">
        <v>1</v>
      </c>
      <c r="O328">
        <v>0</v>
      </c>
    </row>
    <row r="329" spans="1:15" hidden="1" x14ac:dyDescent="0.25">
      <c r="A329">
        <v>1</v>
      </c>
      <c r="B329">
        <v>13</v>
      </c>
      <c r="C329" t="s">
        <v>26041</v>
      </c>
      <c r="D329">
        <v>131</v>
      </c>
      <c r="E329" t="s">
        <v>894</v>
      </c>
      <c r="F329">
        <v>13125</v>
      </c>
      <c r="G329" t="s">
        <v>1897</v>
      </c>
      <c r="H329" t="s">
        <v>27866</v>
      </c>
      <c r="I329">
        <v>7</v>
      </c>
      <c r="J329">
        <v>100112</v>
      </c>
      <c r="K329" t="s">
        <v>11530</v>
      </c>
      <c r="L329">
        <v>100112021</v>
      </c>
      <c r="M329" t="s">
        <v>11611</v>
      </c>
      <c r="N329">
        <v>0</v>
      </c>
      <c r="O329">
        <v>1</v>
      </c>
    </row>
    <row r="330" spans="1:15" hidden="1" x14ac:dyDescent="0.25">
      <c r="A330">
        <v>1</v>
      </c>
      <c r="B330">
        <v>13</v>
      </c>
      <c r="C330" t="s">
        <v>26041</v>
      </c>
      <c r="D330">
        <v>132</v>
      </c>
      <c r="E330" t="s">
        <v>27876</v>
      </c>
      <c r="F330">
        <v>13202</v>
      </c>
      <c r="G330" t="s">
        <v>1923</v>
      </c>
      <c r="H330" t="s">
        <v>27852</v>
      </c>
      <c r="I330">
        <v>4</v>
      </c>
      <c r="J330">
        <v>100103</v>
      </c>
      <c r="K330" t="s">
        <v>11337</v>
      </c>
      <c r="L330">
        <v>100103002</v>
      </c>
      <c r="M330" t="s">
        <v>27860</v>
      </c>
      <c r="N330">
        <v>0</v>
      </c>
      <c r="O330">
        <v>1</v>
      </c>
    </row>
    <row r="331" spans="1:15" hidden="1" x14ac:dyDescent="0.25">
      <c r="A331">
        <v>1</v>
      </c>
      <c r="B331">
        <v>13</v>
      </c>
      <c r="C331" t="s">
        <v>26041</v>
      </c>
      <c r="D331">
        <v>133</v>
      </c>
      <c r="E331" t="s">
        <v>27877</v>
      </c>
      <c r="F331">
        <v>13301</v>
      </c>
      <c r="G331" t="s">
        <v>1929</v>
      </c>
      <c r="H331" t="s">
        <v>27833</v>
      </c>
      <c r="I331">
        <v>5</v>
      </c>
      <c r="J331">
        <v>100109</v>
      </c>
      <c r="K331" t="s">
        <v>18431</v>
      </c>
      <c r="L331">
        <v>100109001</v>
      </c>
      <c r="M331" t="s">
        <v>27849</v>
      </c>
      <c r="N331">
        <v>0</v>
      </c>
      <c r="O331">
        <v>1</v>
      </c>
    </row>
    <row r="332" spans="1:15" hidden="1" x14ac:dyDescent="0.25">
      <c r="A332">
        <v>1</v>
      </c>
      <c r="B332">
        <v>13</v>
      </c>
      <c r="C332" t="s">
        <v>26041</v>
      </c>
      <c r="D332">
        <v>134</v>
      </c>
      <c r="E332" t="s">
        <v>27876</v>
      </c>
      <c r="F332">
        <v>13401</v>
      </c>
      <c r="G332" t="s">
        <v>1938</v>
      </c>
      <c r="H332" t="s">
        <v>27836</v>
      </c>
      <c r="I332">
        <v>1</v>
      </c>
      <c r="J332">
        <v>100113</v>
      </c>
      <c r="K332" t="s">
        <v>11774</v>
      </c>
      <c r="L332">
        <v>100113011</v>
      </c>
      <c r="M332" t="s">
        <v>11805</v>
      </c>
      <c r="N332">
        <v>0</v>
      </c>
      <c r="O332">
        <v>1</v>
      </c>
    </row>
    <row r="333" spans="1:15" hidden="1" x14ac:dyDescent="0.25">
      <c r="A333">
        <v>1</v>
      </c>
      <c r="B333">
        <v>13</v>
      </c>
      <c r="C333" t="s">
        <v>26041</v>
      </c>
      <c r="D333">
        <v>134</v>
      </c>
      <c r="E333" t="s">
        <v>27876</v>
      </c>
      <c r="F333">
        <v>13401</v>
      </c>
      <c r="G333" t="s">
        <v>1938</v>
      </c>
      <c r="H333" t="s">
        <v>27836</v>
      </c>
      <c r="I333">
        <v>1</v>
      </c>
      <c r="J333">
        <v>100101</v>
      </c>
      <c r="K333" t="s">
        <v>11256</v>
      </c>
      <c r="L333">
        <v>100101004</v>
      </c>
      <c r="M333" t="s">
        <v>16281</v>
      </c>
      <c r="N333">
        <v>0</v>
      </c>
      <c r="O333">
        <v>1</v>
      </c>
    </row>
    <row r="334" spans="1:15" hidden="1" x14ac:dyDescent="0.25">
      <c r="A334">
        <v>1</v>
      </c>
      <c r="B334">
        <v>13</v>
      </c>
      <c r="C334" t="s">
        <v>26041</v>
      </c>
      <c r="D334">
        <v>134</v>
      </c>
      <c r="E334" t="s">
        <v>27876</v>
      </c>
      <c r="F334">
        <v>13401</v>
      </c>
      <c r="G334" t="s">
        <v>1938</v>
      </c>
      <c r="H334" t="s">
        <v>27836</v>
      </c>
      <c r="I334">
        <v>1</v>
      </c>
      <c r="J334">
        <v>100104</v>
      </c>
      <c r="K334" t="s">
        <v>11362</v>
      </c>
      <c r="L334">
        <v>100104006</v>
      </c>
      <c r="M334" t="s">
        <v>11368</v>
      </c>
      <c r="N334">
        <v>0</v>
      </c>
      <c r="O334">
        <v>1</v>
      </c>
    </row>
    <row r="335" spans="1:15" hidden="1" x14ac:dyDescent="0.25">
      <c r="A335">
        <v>1</v>
      </c>
      <c r="B335">
        <v>13</v>
      </c>
      <c r="C335" t="s">
        <v>26041</v>
      </c>
      <c r="D335">
        <v>134</v>
      </c>
      <c r="E335" t="s">
        <v>27876</v>
      </c>
      <c r="F335">
        <v>13401</v>
      </c>
      <c r="G335" t="s">
        <v>1938</v>
      </c>
      <c r="H335" t="s">
        <v>27836</v>
      </c>
      <c r="I335">
        <v>1</v>
      </c>
      <c r="J335">
        <v>100107</v>
      </c>
      <c r="K335" t="s">
        <v>9429</v>
      </c>
      <c r="L335">
        <v>100107006</v>
      </c>
      <c r="M335" t="s">
        <v>11393</v>
      </c>
      <c r="N335">
        <v>0</v>
      </c>
      <c r="O335">
        <v>1</v>
      </c>
    </row>
    <row r="336" spans="1:15" hidden="1" x14ac:dyDescent="0.25">
      <c r="A336">
        <v>1</v>
      </c>
      <c r="B336">
        <v>13</v>
      </c>
      <c r="C336" t="s">
        <v>26041</v>
      </c>
      <c r="D336">
        <v>134</v>
      </c>
      <c r="E336" t="s">
        <v>27876</v>
      </c>
      <c r="F336">
        <v>13401</v>
      </c>
      <c r="G336" t="s">
        <v>1938</v>
      </c>
      <c r="H336" t="s">
        <v>27836</v>
      </c>
      <c r="I336">
        <v>1</v>
      </c>
      <c r="J336">
        <v>100112</v>
      </c>
      <c r="K336" t="s">
        <v>11530</v>
      </c>
      <c r="L336">
        <v>100112016</v>
      </c>
      <c r="M336" t="s">
        <v>11586</v>
      </c>
      <c r="N336">
        <v>0</v>
      </c>
      <c r="O336">
        <v>1</v>
      </c>
    </row>
    <row r="337" spans="1:15" hidden="1" x14ac:dyDescent="0.25">
      <c r="A337">
        <v>1</v>
      </c>
      <c r="B337">
        <v>13</v>
      </c>
      <c r="C337" t="s">
        <v>26041</v>
      </c>
      <c r="D337">
        <v>134</v>
      </c>
      <c r="E337" t="s">
        <v>27876</v>
      </c>
      <c r="F337">
        <v>13401</v>
      </c>
      <c r="G337" t="s">
        <v>1938</v>
      </c>
      <c r="H337" t="s">
        <v>27840</v>
      </c>
      <c r="I337">
        <v>9</v>
      </c>
      <c r="J337">
        <v>100105</v>
      </c>
      <c r="K337" t="s">
        <v>11377</v>
      </c>
      <c r="L337">
        <v>100105001</v>
      </c>
      <c r="M337" t="s">
        <v>18411</v>
      </c>
      <c r="N337">
        <v>0</v>
      </c>
      <c r="O337">
        <v>1</v>
      </c>
    </row>
    <row r="338" spans="1:15" hidden="1" x14ac:dyDescent="0.25">
      <c r="A338">
        <v>1</v>
      </c>
      <c r="B338">
        <v>13</v>
      </c>
      <c r="C338" t="s">
        <v>26041</v>
      </c>
      <c r="D338">
        <v>134</v>
      </c>
      <c r="E338" t="s">
        <v>27876</v>
      </c>
      <c r="F338">
        <v>13401</v>
      </c>
      <c r="G338" t="s">
        <v>1938</v>
      </c>
      <c r="H338" t="s">
        <v>27852</v>
      </c>
      <c r="I338">
        <v>4</v>
      </c>
      <c r="J338">
        <v>100103</v>
      </c>
      <c r="K338" t="s">
        <v>11337</v>
      </c>
      <c r="L338">
        <v>100103002</v>
      </c>
      <c r="M338" t="s">
        <v>27860</v>
      </c>
      <c r="N338">
        <v>0</v>
      </c>
      <c r="O338">
        <v>1</v>
      </c>
    </row>
    <row r="339" spans="1:15" hidden="1" x14ac:dyDescent="0.25">
      <c r="A339">
        <v>1</v>
      </c>
      <c r="B339">
        <v>13</v>
      </c>
      <c r="C339" t="s">
        <v>26041</v>
      </c>
      <c r="D339">
        <v>134</v>
      </c>
      <c r="E339" t="s">
        <v>27876</v>
      </c>
      <c r="F339">
        <v>13401</v>
      </c>
      <c r="G339" t="s">
        <v>1938</v>
      </c>
      <c r="H339" t="s">
        <v>27834</v>
      </c>
      <c r="I339">
        <v>8</v>
      </c>
      <c r="J339">
        <v>100112</v>
      </c>
      <c r="K339" t="s">
        <v>11530</v>
      </c>
      <c r="L339">
        <v>100112053</v>
      </c>
      <c r="M339" t="s">
        <v>11769</v>
      </c>
      <c r="N339">
        <v>0</v>
      </c>
      <c r="O339">
        <v>1</v>
      </c>
    </row>
    <row r="340" spans="1:15" hidden="1" x14ac:dyDescent="0.25">
      <c r="A340">
        <v>1</v>
      </c>
      <c r="B340">
        <v>13</v>
      </c>
      <c r="C340" t="s">
        <v>26041</v>
      </c>
      <c r="D340">
        <v>134</v>
      </c>
      <c r="E340" t="s">
        <v>27876</v>
      </c>
      <c r="F340">
        <v>13401</v>
      </c>
      <c r="G340" t="s">
        <v>1938</v>
      </c>
      <c r="H340" t="s">
        <v>27834</v>
      </c>
      <c r="I340">
        <v>8</v>
      </c>
      <c r="J340">
        <v>100101</v>
      </c>
      <c r="K340" t="s">
        <v>11256</v>
      </c>
      <c r="L340">
        <v>100101008</v>
      </c>
      <c r="M340" t="s">
        <v>27843</v>
      </c>
      <c r="N340">
        <v>0</v>
      </c>
      <c r="O340">
        <v>1</v>
      </c>
    </row>
    <row r="341" spans="1:15" hidden="1" x14ac:dyDescent="0.25">
      <c r="A341">
        <v>1</v>
      </c>
      <c r="B341">
        <v>13</v>
      </c>
      <c r="C341" t="s">
        <v>26041</v>
      </c>
      <c r="D341">
        <v>134</v>
      </c>
      <c r="E341" t="s">
        <v>27876</v>
      </c>
      <c r="F341">
        <v>13401</v>
      </c>
      <c r="G341" t="s">
        <v>1938</v>
      </c>
      <c r="H341" t="s">
        <v>27834</v>
      </c>
      <c r="I341">
        <v>8</v>
      </c>
      <c r="J341">
        <v>100103</v>
      </c>
      <c r="K341" t="s">
        <v>11337</v>
      </c>
      <c r="L341">
        <v>100103001</v>
      </c>
      <c r="M341" t="s">
        <v>18402</v>
      </c>
      <c r="N341">
        <v>0</v>
      </c>
      <c r="O341">
        <v>1</v>
      </c>
    </row>
    <row r="342" spans="1:15" hidden="1" x14ac:dyDescent="0.25">
      <c r="A342">
        <v>1</v>
      </c>
      <c r="B342">
        <v>13</v>
      </c>
      <c r="C342" t="s">
        <v>26041</v>
      </c>
      <c r="D342">
        <v>134</v>
      </c>
      <c r="E342" t="s">
        <v>27876</v>
      </c>
      <c r="F342">
        <v>13401</v>
      </c>
      <c r="G342" t="s">
        <v>1938</v>
      </c>
      <c r="H342" t="s">
        <v>27834</v>
      </c>
      <c r="I342">
        <v>8</v>
      </c>
      <c r="J342">
        <v>100103</v>
      </c>
      <c r="K342" t="s">
        <v>11337</v>
      </c>
      <c r="L342">
        <v>100103002</v>
      </c>
      <c r="M342" t="s">
        <v>27847</v>
      </c>
      <c r="N342">
        <v>0</v>
      </c>
      <c r="O342">
        <v>1</v>
      </c>
    </row>
    <row r="343" spans="1:15" hidden="1" x14ac:dyDescent="0.25">
      <c r="A343">
        <v>1</v>
      </c>
      <c r="B343">
        <v>13</v>
      </c>
      <c r="C343" t="s">
        <v>26041</v>
      </c>
      <c r="D343">
        <v>134</v>
      </c>
      <c r="E343" t="s">
        <v>27876</v>
      </c>
      <c r="F343">
        <v>13401</v>
      </c>
      <c r="G343" t="s">
        <v>1938</v>
      </c>
      <c r="H343" t="s">
        <v>27834</v>
      </c>
      <c r="I343">
        <v>8</v>
      </c>
      <c r="J343">
        <v>100103</v>
      </c>
      <c r="K343" t="s">
        <v>11337</v>
      </c>
      <c r="L343">
        <v>100103003</v>
      </c>
      <c r="M343" t="s">
        <v>16985</v>
      </c>
      <c r="N343">
        <v>0</v>
      </c>
      <c r="O343">
        <v>1</v>
      </c>
    </row>
    <row r="344" spans="1:15" hidden="1" x14ac:dyDescent="0.25">
      <c r="A344">
        <v>1</v>
      </c>
      <c r="B344">
        <v>13</v>
      </c>
      <c r="C344" t="s">
        <v>26041</v>
      </c>
      <c r="D344">
        <v>134</v>
      </c>
      <c r="E344" t="s">
        <v>27876</v>
      </c>
      <c r="F344">
        <v>13401</v>
      </c>
      <c r="G344" t="s">
        <v>1938</v>
      </c>
      <c r="H344" t="s">
        <v>27834</v>
      </c>
      <c r="I344">
        <v>8</v>
      </c>
      <c r="J344">
        <v>100103</v>
      </c>
      <c r="K344" t="s">
        <v>11337</v>
      </c>
      <c r="L344">
        <v>100103004</v>
      </c>
      <c r="M344" t="s">
        <v>27844</v>
      </c>
      <c r="N344">
        <v>0</v>
      </c>
      <c r="O344">
        <v>1</v>
      </c>
    </row>
    <row r="345" spans="1:15" hidden="1" x14ac:dyDescent="0.25">
      <c r="A345">
        <v>1</v>
      </c>
      <c r="B345">
        <v>13</v>
      </c>
      <c r="C345" t="s">
        <v>26041</v>
      </c>
      <c r="D345">
        <v>134</v>
      </c>
      <c r="E345" t="s">
        <v>27876</v>
      </c>
      <c r="F345">
        <v>13401</v>
      </c>
      <c r="G345" t="s">
        <v>1938</v>
      </c>
      <c r="H345" t="s">
        <v>27834</v>
      </c>
      <c r="I345">
        <v>8</v>
      </c>
      <c r="J345">
        <v>100112</v>
      </c>
      <c r="K345" t="s">
        <v>11530</v>
      </c>
      <c r="L345">
        <v>100112025</v>
      </c>
      <c r="M345" t="s">
        <v>11631</v>
      </c>
      <c r="N345">
        <v>0</v>
      </c>
      <c r="O345">
        <v>1</v>
      </c>
    </row>
    <row r="346" spans="1:15" hidden="1" x14ac:dyDescent="0.25">
      <c r="A346">
        <v>1</v>
      </c>
      <c r="B346">
        <v>13</v>
      </c>
      <c r="C346" t="s">
        <v>26041</v>
      </c>
      <c r="D346">
        <v>134</v>
      </c>
      <c r="E346" t="s">
        <v>27876</v>
      </c>
      <c r="F346">
        <v>13401</v>
      </c>
      <c r="G346" t="s">
        <v>1938</v>
      </c>
      <c r="H346" t="s">
        <v>27834</v>
      </c>
      <c r="I346">
        <v>8</v>
      </c>
      <c r="J346">
        <v>100114</v>
      </c>
      <c r="K346" t="s">
        <v>11810</v>
      </c>
      <c r="L346">
        <v>100114002</v>
      </c>
      <c r="M346" t="s">
        <v>17738</v>
      </c>
      <c r="N346">
        <v>0</v>
      </c>
      <c r="O346">
        <v>1</v>
      </c>
    </row>
    <row r="347" spans="1:15" x14ac:dyDescent="0.25">
      <c r="A347">
        <v>1</v>
      </c>
      <c r="B347">
        <v>13</v>
      </c>
      <c r="C347" t="s">
        <v>26041</v>
      </c>
      <c r="D347">
        <v>134</v>
      </c>
      <c r="E347" t="s">
        <v>27876</v>
      </c>
      <c r="F347">
        <v>13401</v>
      </c>
      <c r="G347" t="s">
        <v>1938</v>
      </c>
      <c r="H347" t="s">
        <v>27838</v>
      </c>
      <c r="I347">
        <v>10</v>
      </c>
      <c r="J347">
        <v>100103</v>
      </c>
      <c r="K347" t="s">
        <v>11337</v>
      </c>
      <c r="L347">
        <v>100103002</v>
      </c>
      <c r="M347" t="s">
        <v>27847</v>
      </c>
      <c r="N347">
        <v>0</v>
      </c>
      <c r="O347">
        <v>1</v>
      </c>
    </row>
    <row r="348" spans="1:15" x14ac:dyDescent="0.25">
      <c r="A348">
        <v>1</v>
      </c>
      <c r="B348">
        <v>13</v>
      </c>
      <c r="C348" t="s">
        <v>26041</v>
      </c>
      <c r="D348">
        <v>134</v>
      </c>
      <c r="E348" t="s">
        <v>27876</v>
      </c>
      <c r="F348">
        <v>13401</v>
      </c>
      <c r="G348" t="s">
        <v>1938</v>
      </c>
      <c r="H348" t="s">
        <v>27838</v>
      </c>
      <c r="I348">
        <v>10</v>
      </c>
      <c r="J348">
        <v>100103</v>
      </c>
      <c r="K348" t="s">
        <v>11337</v>
      </c>
      <c r="L348">
        <v>100103003</v>
      </c>
      <c r="M348" t="s">
        <v>16985</v>
      </c>
      <c r="N348">
        <v>0</v>
      </c>
      <c r="O348">
        <v>1</v>
      </c>
    </row>
    <row r="349" spans="1:15" x14ac:dyDescent="0.25">
      <c r="A349">
        <v>1</v>
      </c>
      <c r="B349">
        <v>13</v>
      </c>
      <c r="C349" t="s">
        <v>26041</v>
      </c>
      <c r="D349">
        <v>134</v>
      </c>
      <c r="E349" t="s">
        <v>27876</v>
      </c>
      <c r="F349">
        <v>13401</v>
      </c>
      <c r="G349" t="s">
        <v>1938</v>
      </c>
      <c r="H349" t="s">
        <v>27838</v>
      </c>
      <c r="I349">
        <v>10</v>
      </c>
      <c r="J349">
        <v>100103</v>
      </c>
      <c r="K349" t="s">
        <v>11337</v>
      </c>
      <c r="L349">
        <v>100103004</v>
      </c>
      <c r="M349" t="s">
        <v>27844</v>
      </c>
      <c r="N349">
        <v>0</v>
      </c>
      <c r="O349">
        <v>1</v>
      </c>
    </row>
    <row r="350" spans="1:15" x14ac:dyDescent="0.25">
      <c r="A350">
        <v>1</v>
      </c>
      <c r="B350">
        <v>13</v>
      </c>
      <c r="C350" t="s">
        <v>26041</v>
      </c>
      <c r="D350">
        <v>134</v>
      </c>
      <c r="E350" t="s">
        <v>27876</v>
      </c>
      <c r="F350">
        <v>13401</v>
      </c>
      <c r="G350" t="s">
        <v>1938</v>
      </c>
      <c r="H350" t="s">
        <v>27838</v>
      </c>
      <c r="I350">
        <v>10</v>
      </c>
      <c r="J350">
        <v>100104</v>
      </c>
      <c r="K350" t="s">
        <v>11362</v>
      </c>
      <c r="L350">
        <v>100104002</v>
      </c>
      <c r="M350" t="s">
        <v>27846</v>
      </c>
      <c r="N350">
        <v>0</v>
      </c>
      <c r="O350">
        <v>1</v>
      </c>
    </row>
    <row r="351" spans="1:15" x14ac:dyDescent="0.25">
      <c r="A351">
        <v>1</v>
      </c>
      <c r="B351">
        <v>13</v>
      </c>
      <c r="C351" t="s">
        <v>26041</v>
      </c>
      <c r="D351">
        <v>134</v>
      </c>
      <c r="E351" t="s">
        <v>27876</v>
      </c>
      <c r="F351">
        <v>13401</v>
      </c>
      <c r="G351" t="s">
        <v>1938</v>
      </c>
      <c r="H351" t="s">
        <v>27838</v>
      </c>
      <c r="I351">
        <v>10</v>
      </c>
      <c r="J351">
        <v>100104</v>
      </c>
      <c r="K351" t="s">
        <v>11362</v>
      </c>
      <c r="L351">
        <v>100104003</v>
      </c>
      <c r="M351" t="s">
        <v>16990</v>
      </c>
      <c r="N351">
        <v>0</v>
      </c>
      <c r="O351">
        <v>1</v>
      </c>
    </row>
    <row r="352" spans="1:15" x14ac:dyDescent="0.25">
      <c r="A352">
        <v>1</v>
      </c>
      <c r="B352">
        <v>13</v>
      </c>
      <c r="C352" t="s">
        <v>26041</v>
      </c>
      <c r="D352">
        <v>134</v>
      </c>
      <c r="E352" t="s">
        <v>27876</v>
      </c>
      <c r="F352">
        <v>13401</v>
      </c>
      <c r="G352" t="s">
        <v>1938</v>
      </c>
      <c r="H352" t="s">
        <v>27838</v>
      </c>
      <c r="I352">
        <v>10</v>
      </c>
      <c r="J352">
        <v>100104</v>
      </c>
      <c r="K352" t="s">
        <v>11362</v>
      </c>
      <c r="L352">
        <v>100104005</v>
      </c>
      <c r="M352" t="s">
        <v>11363</v>
      </c>
      <c r="N352">
        <v>0</v>
      </c>
      <c r="O352">
        <v>1</v>
      </c>
    </row>
    <row r="353" spans="1:15" hidden="1" x14ac:dyDescent="0.25">
      <c r="A353">
        <v>1</v>
      </c>
      <c r="B353">
        <v>13</v>
      </c>
      <c r="C353" t="s">
        <v>26041</v>
      </c>
      <c r="D353">
        <v>134</v>
      </c>
      <c r="E353" t="s">
        <v>27876</v>
      </c>
      <c r="F353">
        <v>13402</v>
      </c>
      <c r="G353" t="s">
        <v>1941</v>
      </c>
      <c r="H353" t="s">
        <v>27853</v>
      </c>
      <c r="I353">
        <v>2</v>
      </c>
      <c r="J353">
        <v>100103</v>
      </c>
      <c r="K353" t="s">
        <v>11337</v>
      </c>
      <c r="L353">
        <v>100103003</v>
      </c>
      <c r="M353" t="s">
        <v>16985</v>
      </c>
      <c r="N353">
        <v>0</v>
      </c>
      <c r="O353">
        <v>1</v>
      </c>
    </row>
    <row r="354" spans="1:15" hidden="1" x14ac:dyDescent="0.25">
      <c r="A354">
        <v>1</v>
      </c>
      <c r="B354">
        <v>13</v>
      </c>
      <c r="C354" t="s">
        <v>26041</v>
      </c>
      <c r="D354">
        <v>134</v>
      </c>
      <c r="E354" t="s">
        <v>27876</v>
      </c>
      <c r="F354">
        <v>13402</v>
      </c>
      <c r="G354" t="s">
        <v>1941</v>
      </c>
      <c r="H354" t="s">
        <v>27853</v>
      </c>
      <c r="I354">
        <v>2</v>
      </c>
      <c r="J354">
        <v>100109</v>
      </c>
      <c r="K354" t="s">
        <v>18431</v>
      </c>
      <c r="L354">
        <v>100109001</v>
      </c>
      <c r="M354" t="s">
        <v>27849</v>
      </c>
      <c r="N354">
        <v>0</v>
      </c>
      <c r="O354">
        <v>1</v>
      </c>
    </row>
    <row r="355" spans="1:15" hidden="1" x14ac:dyDescent="0.25">
      <c r="A355">
        <v>1</v>
      </c>
      <c r="B355">
        <v>13</v>
      </c>
      <c r="C355" t="s">
        <v>26041</v>
      </c>
      <c r="D355">
        <v>134</v>
      </c>
      <c r="E355" t="s">
        <v>27876</v>
      </c>
      <c r="F355">
        <v>13402</v>
      </c>
      <c r="G355" t="s">
        <v>1941</v>
      </c>
      <c r="H355" t="s">
        <v>27853</v>
      </c>
      <c r="I355">
        <v>2</v>
      </c>
      <c r="J355">
        <v>100112</v>
      </c>
      <c r="K355" t="s">
        <v>11530</v>
      </c>
      <c r="L355">
        <v>100112004</v>
      </c>
      <c r="M355" t="s">
        <v>16326</v>
      </c>
      <c r="N355">
        <v>0</v>
      </c>
      <c r="O355">
        <v>1</v>
      </c>
    </row>
    <row r="356" spans="1:15" hidden="1" x14ac:dyDescent="0.25">
      <c r="A356">
        <v>1</v>
      </c>
      <c r="B356">
        <v>13</v>
      </c>
      <c r="C356" t="s">
        <v>26041</v>
      </c>
      <c r="D356">
        <v>134</v>
      </c>
      <c r="E356" t="s">
        <v>27876</v>
      </c>
      <c r="F356">
        <v>13402</v>
      </c>
      <c r="G356" t="s">
        <v>1941</v>
      </c>
      <c r="H356" t="s">
        <v>27853</v>
      </c>
      <c r="I356">
        <v>2</v>
      </c>
      <c r="J356">
        <v>100112</v>
      </c>
      <c r="K356" t="s">
        <v>11530</v>
      </c>
      <c r="L356">
        <v>100112013</v>
      </c>
      <c r="M356" t="s">
        <v>11571</v>
      </c>
      <c r="N356">
        <v>0</v>
      </c>
      <c r="O356">
        <v>1</v>
      </c>
    </row>
    <row r="357" spans="1:15" hidden="1" x14ac:dyDescent="0.25">
      <c r="A357">
        <v>1</v>
      </c>
      <c r="B357">
        <v>13</v>
      </c>
      <c r="C357" t="s">
        <v>26041</v>
      </c>
      <c r="D357">
        <v>134</v>
      </c>
      <c r="E357" t="s">
        <v>27876</v>
      </c>
      <c r="F357">
        <v>13402</v>
      </c>
      <c r="G357" t="s">
        <v>1941</v>
      </c>
      <c r="H357" t="s">
        <v>27853</v>
      </c>
      <c r="I357">
        <v>2</v>
      </c>
      <c r="J357">
        <v>100112</v>
      </c>
      <c r="K357" t="s">
        <v>11530</v>
      </c>
      <c r="L357">
        <v>100112021</v>
      </c>
      <c r="M357" t="s">
        <v>11611</v>
      </c>
      <c r="N357">
        <v>0</v>
      </c>
      <c r="O357">
        <v>1</v>
      </c>
    </row>
    <row r="358" spans="1:15" hidden="1" x14ac:dyDescent="0.25">
      <c r="A358">
        <v>1</v>
      </c>
      <c r="B358">
        <v>13</v>
      </c>
      <c r="C358" t="s">
        <v>26041</v>
      </c>
      <c r="D358">
        <v>134</v>
      </c>
      <c r="E358" t="s">
        <v>27876</v>
      </c>
      <c r="F358">
        <v>13402</v>
      </c>
      <c r="G358" t="s">
        <v>1941</v>
      </c>
      <c r="H358" t="s">
        <v>27854</v>
      </c>
      <c r="I358">
        <v>3</v>
      </c>
      <c r="J358">
        <v>100112</v>
      </c>
      <c r="K358" t="s">
        <v>11530</v>
      </c>
      <c r="L358">
        <v>100112034</v>
      </c>
      <c r="M358" t="s">
        <v>11676</v>
      </c>
      <c r="N358">
        <v>0</v>
      </c>
      <c r="O358">
        <v>1</v>
      </c>
    </row>
    <row r="359" spans="1:15" hidden="1" x14ac:dyDescent="0.25">
      <c r="A359">
        <v>1</v>
      </c>
      <c r="B359">
        <v>13</v>
      </c>
      <c r="C359" t="s">
        <v>26041</v>
      </c>
      <c r="D359">
        <v>134</v>
      </c>
      <c r="E359" t="s">
        <v>27876</v>
      </c>
      <c r="F359">
        <v>13402</v>
      </c>
      <c r="G359" t="s">
        <v>1941</v>
      </c>
      <c r="H359" t="s">
        <v>27854</v>
      </c>
      <c r="I359">
        <v>3</v>
      </c>
      <c r="J359">
        <v>100101</v>
      </c>
      <c r="K359" t="s">
        <v>11256</v>
      </c>
      <c r="L359">
        <v>100101001</v>
      </c>
      <c r="M359" t="s">
        <v>18392</v>
      </c>
      <c r="N359">
        <v>0</v>
      </c>
      <c r="O359">
        <v>1</v>
      </c>
    </row>
    <row r="360" spans="1:15" hidden="1" x14ac:dyDescent="0.25">
      <c r="A360">
        <v>1</v>
      </c>
      <c r="B360">
        <v>13</v>
      </c>
      <c r="C360" t="s">
        <v>26041</v>
      </c>
      <c r="D360">
        <v>134</v>
      </c>
      <c r="E360" t="s">
        <v>27876</v>
      </c>
      <c r="F360">
        <v>13402</v>
      </c>
      <c r="G360" t="s">
        <v>1941</v>
      </c>
      <c r="H360" t="s">
        <v>27854</v>
      </c>
      <c r="I360">
        <v>3</v>
      </c>
      <c r="J360">
        <v>100101</v>
      </c>
      <c r="K360" t="s">
        <v>11256</v>
      </c>
      <c r="L360">
        <v>100101006</v>
      </c>
      <c r="M360" t="s">
        <v>11262</v>
      </c>
      <c r="N360">
        <v>0</v>
      </c>
      <c r="O360">
        <v>1</v>
      </c>
    </row>
    <row r="361" spans="1:15" hidden="1" x14ac:dyDescent="0.25">
      <c r="A361">
        <v>1</v>
      </c>
      <c r="B361">
        <v>13</v>
      </c>
      <c r="C361" t="s">
        <v>26041</v>
      </c>
      <c r="D361">
        <v>134</v>
      </c>
      <c r="E361" t="s">
        <v>27876</v>
      </c>
      <c r="F361">
        <v>13402</v>
      </c>
      <c r="G361" t="s">
        <v>1941</v>
      </c>
      <c r="H361" t="s">
        <v>27854</v>
      </c>
      <c r="I361">
        <v>3</v>
      </c>
      <c r="J361">
        <v>100103</v>
      </c>
      <c r="K361" t="s">
        <v>11337</v>
      </c>
      <c r="L361">
        <v>100103001</v>
      </c>
      <c r="M361" t="s">
        <v>18402</v>
      </c>
      <c r="N361">
        <v>0</v>
      </c>
      <c r="O361">
        <v>1</v>
      </c>
    </row>
    <row r="362" spans="1:15" hidden="1" x14ac:dyDescent="0.25">
      <c r="A362">
        <v>1</v>
      </c>
      <c r="B362">
        <v>13</v>
      </c>
      <c r="C362" t="s">
        <v>26041</v>
      </c>
      <c r="D362">
        <v>134</v>
      </c>
      <c r="E362" t="s">
        <v>27876</v>
      </c>
      <c r="F362">
        <v>13402</v>
      </c>
      <c r="G362" t="s">
        <v>1941</v>
      </c>
      <c r="H362" t="s">
        <v>27854</v>
      </c>
      <c r="I362">
        <v>3</v>
      </c>
      <c r="J362">
        <v>100103</v>
      </c>
      <c r="K362" t="s">
        <v>11337</v>
      </c>
      <c r="L362">
        <v>100103004</v>
      </c>
      <c r="M362" t="s">
        <v>27844</v>
      </c>
      <c r="N362">
        <v>0</v>
      </c>
      <c r="O362">
        <v>2</v>
      </c>
    </row>
    <row r="363" spans="1:15" hidden="1" x14ac:dyDescent="0.25">
      <c r="A363">
        <v>1</v>
      </c>
      <c r="B363">
        <v>13</v>
      </c>
      <c r="C363" t="s">
        <v>26041</v>
      </c>
      <c r="D363">
        <v>134</v>
      </c>
      <c r="E363" t="s">
        <v>27876</v>
      </c>
      <c r="F363">
        <v>13402</v>
      </c>
      <c r="G363" t="s">
        <v>1941</v>
      </c>
      <c r="H363" t="s">
        <v>27854</v>
      </c>
      <c r="I363">
        <v>3</v>
      </c>
      <c r="J363">
        <v>100104</v>
      </c>
      <c r="K363" t="s">
        <v>11362</v>
      </c>
      <c r="L363">
        <v>100104002</v>
      </c>
      <c r="M363" t="s">
        <v>27846</v>
      </c>
      <c r="N363">
        <v>0</v>
      </c>
      <c r="O363">
        <v>1</v>
      </c>
    </row>
    <row r="364" spans="1:15" hidden="1" x14ac:dyDescent="0.25">
      <c r="A364">
        <v>1</v>
      </c>
      <c r="B364">
        <v>13</v>
      </c>
      <c r="C364" t="s">
        <v>26041</v>
      </c>
      <c r="D364">
        <v>134</v>
      </c>
      <c r="E364" t="s">
        <v>27876</v>
      </c>
      <c r="F364">
        <v>13402</v>
      </c>
      <c r="G364" t="s">
        <v>1941</v>
      </c>
      <c r="H364" t="s">
        <v>27854</v>
      </c>
      <c r="I364">
        <v>3</v>
      </c>
      <c r="J364">
        <v>100104</v>
      </c>
      <c r="K364" t="s">
        <v>11362</v>
      </c>
      <c r="L364">
        <v>100104005</v>
      </c>
      <c r="M364" t="s">
        <v>11363</v>
      </c>
      <c r="N364">
        <v>0</v>
      </c>
      <c r="O364">
        <v>1</v>
      </c>
    </row>
    <row r="365" spans="1:15" hidden="1" x14ac:dyDescent="0.25">
      <c r="A365">
        <v>1</v>
      </c>
      <c r="B365">
        <v>13</v>
      </c>
      <c r="C365" t="s">
        <v>26041</v>
      </c>
      <c r="D365">
        <v>134</v>
      </c>
      <c r="E365" t="s">
        <v>27876</v>
      </c>
      <c r="F365">
        <v>13402</v>
      </c>
      <c r="G365" t="s">
        <v>1941</v>
      </c>
      <c r="H365" t="s">
        <v>27854</v>
      </c>
      <c r="I365">
        <v>3</v>
      </c>
      <c r="J365">
        <v>100109</v>
      </c>
      <c r="K365" t="s">
        <v>18431</v>
      </c>
      <c r="L365">
        <v>100109001</v>
      </c>
      <c r="M365" t="s">
        <v>27849</v>
      </c>
      <c r="N365">
        <v>0</v>
      </c>
      <c r="O365">
        <v>1</v>
      </c>
    </row>
    <row r="366" spans="1:15" hidden="1" x14ac:dyDescent="0.25">
      <c r="A366">
        <v>1</v>
      </c>
      <c r="B366">
        <v>13</v>
      </c>
      <c r="C366" t="s">
        <v>26041</v>
      </c>
      <c r="D366">
        <v>134</v>
      </c>
      <c r="E366" t="s">
        <v>27876</v>
      </c>
      <c r="F366">
        <v>13402</v>
      </c>
      <c r="G366" t="s">
        <v>1941</v>
      </c>
      <c r="H366" t="s">
        <v>27854</v>
      </c>
      <c r="I366">
        <v>3</v>
      </c>
      <c r="J366">
        <v>100112</v>
      </c>
      <c r="K366" t="s">
        <v>11530</v>
      </c>
      <c r="L366">
        <v>100112021</v>
      </c>
      <c r="M366" t="s">
        <v>11611</v>
      </c>
      <c r="N366">
        <v>0</v>
      </c>
      <c r="O366">
        <v>1</v>
      </c>
    </row>
    <row r="367" spans="1:15" hidden="1" x14ac:dyDescent="0.25">
      <c r="A367">
        <v>1</v>
      </c>
      <c r="B367">
        <v>13</v>
      </c>
      <c r="C367" t="s">
        <v>26041</v>
      </c>
      <c r="D367">
        <v>134</v>
      </c>
      <c r="E367" t="s">
        <v>27876</v>
      </c>
      <c r="F367">
        <v>13402</v>
      </c>
      <c r="G367" t="s">
        <v>1941</v>
      </c>
      <c r="H367" t="s">
        <v>27854</v>
      </c>
      <c r="I367">
        <v>3</v>
      </c>
      <c r="J367">
        <v>100112</v>
      </c>
      <c r="K367" t="s">
        <v>11530</v>
      </c>
      <c r="L367">
        <v>100112025</v>
      </c>
      <c r="M367" t="s">
        <v>11631</v>
      </c>
      <c r="N367">
        <v>0</v>
      </c>
      <c r="O367">
        <v>1</v>
      </c>
    </row>
    <row r="368" spans="1:15" hidden="1" x14ac:dyDescent="0.25">
      <c r="A368">
        <v>1</v>
      </c>
      <c r="B368">
        <v>13</v>
      </c>
      <c r="C368" t="s">
        <v>26041</v>
      </c>
      <c r="D368">
        <v>134</v>
      </c>
      <c r="E368" t="s">
        <v>27876</v>
      </c>
      <c r="F368">
        <v>13402</v>
      </c>
      <c r="G368" t="s">
        <v>1941</v>
      </c>
      <c r="H368" t="s">
        <v>27840</v>
      </c>
      <c r="I368">
        <v>9</v>
      </c>
      <c r="J368">
        <v>100105</v>
      </c>
      <c r="K368" t="s">
        <v>11377</v>
      </c>
      <c r="L368">
        <v>100105004</v>
      </c>
      <c r="M368" t="s">
        <v>16301</v>
      </c>
      <c r="N368">
        <v>0</v>
      </c>
      <c r="O368">
        <v>1</v>
      </c>
    </row>
    <row r="369" spans="1:15" hidden="1" x14ac:dyDescent="0.25">
      <c r="A369">
        <v>1</v>
      </c>
      <c r="B369">
        <v>13</v>
      </c>
      <c r="C369" t="s">
        <v>26041</v>
      </c>
      <c r="D369">
        <v>134</v>
      </c>
      <c r="E369" t="s">
        <v>27876</v>
      </c>
      <c r="F369">
        <v>13402</v>
      </c>
      <c r="G369" t="s">
        <v>1941</v>
      </c>
      <c r="H369" t="s">
        <v>27852</v>
      </c>
      <c r="I369">
        <v>4</v>
      </c>
      <c r="J369">
        <v>100101</v>
      </c>
      <c r="K369" t="s">
        <v>11256</v>
      </c>
      <c r="L369">
        <v>100101014</v>
      </c>
      <c r="M369" t="s">
        <v>11301</v>
      </c>
      <c r="N369">
        <v>0</v>
      </c>
      <c r="O369">
        <v>1</v>
      </c>
    </row>
    <row r="370" spans="1:15" hidden="1" x14ac:dyDescent="0.25">
      <c r="A370">
        <v>1</v>
      </c>
      <c r="B370">
        <v>13</v>
      </c>
      <c r="C370" t="s">
        <v>26041</v>
      </c>
      <c r="D370">
        <v>134</v>
      </c>
      <c r="E370" t="s">
        <v>27876</v>
      </c>
      <c r="F370">
        <v>13402</v>
      </c>
      <c r="G370" t="s">
        <v>1941</v>
      </c>
      <c r="H370" t="s">
        <v>27852</v>
      </c>
      <c r="I370">
        <v>4</v>
      </c>
      <c r="J370">
        <v>100103</v>
      </c>
      <c r="K370" t="s">
        <v>11337</v>
      </c>
      <c r="L370">
        <v>100103009</v>
      </c>
      <c r="M370" t="s">
        <v>11357</v>
      </c>
      <c r="N370">
        <v>0</v>
      </c>
      <c r="O370">
        <v>1</v>
      </c>
    </row>
    <row r="371" spans="1:15" hidden="1" x14ac:dyDescent="0.25">
      <c r="A371">
        <v>1</v>
      </c>
      <c r="B371">
        <v>13</v>
      </c>
      <c r="C371" t="s">
        <v>26041</v>
      </c>
      <c r="D371">
        <v>134</v>
      </c>
      <c r="E371" t="s">
        <v>27876</v>
      </c>
      <c r="F371">
        <v>13402</v>
      </c>
      <c r="G371" t="s">
        <v>1941</v>
      </c>
      <c r="H371" t="s">
        <v>27852</v>
      </c>
      <c r="I371">
        <v>4</v>
      </c>
      <c r="J371">
        <v>100101</v>
      </c>
      <c r="K371" t="s">
        <v>11256</v>
      </c>
      <c r="L371">
        <v>100101001</v>
      </c>
      <c r="M371" t="s">
        <v>18392</v>
      </c>
      <c r="N371">
        <v>0</v>
      </c>
      <c r="O371">
        <v>2</v>
      </c>
    </row>
    <row r="372" spans="1:15" hidden="1" x14ac:dyDescent="0.25">
      <c r="A372">
        <v>1</v>
      </c>
      <c r="B372">
        <v>13</v>
      </c>
      <c r="C372" t="s">
        <v>26041</v>
      </c>
      <c r="D372">
        <v>134</v>
      </c>
      <c r="E372" t="s">
        <v>27876</v>
      </c>
      <c r="F372">
        <v>13402</v>
      </c>
      <c r="G372" t="s">
        <v>1941</v>
      </c>
      <c r="H372" t="s">
        <v>27852</v>
      </c>
      <c r="I372">
        <v>4</v>
      </c>
      <c r="J372">
        <v>100101</v>
      </c>
      <c r="K372" t="s">
        <v>11256</v>
      </c>
      <c r="L372">
        <v>100101004</v>
      </c>
      <c r="M372" t="s">
        <v>16281</v>
      </c>
      <c r="N372">
        <v>0</v>
      </c>
      <c r="O372">
        <v>2</v>
      </c>
    </row>
    <row r="373" spans="1:15" hidden="1" x14ac:dyDescent="0.25">
      <c r="A373">
        <v>1</v>
      </c>
      <c r="B373">
        <v>13</v>
      </c>
      <c r="C373" t="s">
        <v>26041</v>
      </c>
      <c r="D373">
        <v>134</v>
      </c>
      <c r="E373" t="s">
        <v>27876</v>
      </c>
      <c r="F373">
        <v>13402</v>
      </c>
      <c r="G373" t="s">
        <v>1941</v>
      </c>
      <c r="H373" t="s">
        <v>27852</v>
      </c>
      <c r="I373">
        <v>4</v>
      </c>
      <c r="J373">
        <v>100101</v>
      </c>
      <c r="K373" t="s">
        <v>11256</v>
      </c>
      <c r="L373">
        <v>100101008</v>
      </c>
      <c r="M373" t="s">
        <v>27861</v>
      </c>
      <c r="N373">
        <v>0</v>
      </c>
      <c r="O373">
        <v>1</v>
      </c>
    </row>
    <row r="374" spans="1:15" hidden="1" x14ac:dyDescent="0.25">
      <c r="A374">
        <v>1</v>
      </c>
      <c r="B374">
        <v>13</v>
      </c>
      <c r="C374" t="s">
        <v>26041</v>
      </c>
      <c r="D374">
        <v>134</v>
      </c>
      <c r="E374" t="s">
        <v>27876</v>
      </c>
      <c r="F374">
        <v>13402</v>
      </c>
      <c r="G374" t="s">
        <v>1941</v>
      </c>
      <c r="H374" t="s">
        <v>27852</v>
      </c>
      <c r="I374">
        <v>4</v>
      </c>
      <c r="J374">
        <v>100102</v>
      </c>
      <c r="K374" t="s">
        <v>11306</v>
      </c>
      <c r="L374">
        <v>100102005</v>
      </c>
      <c r="M374" t="s">
        <v>11307</v>
      </c>
      <c r="N374">
        <v>0</v>
      </c>
      <c r="O374">
        <v>1</v>
      </c>
    </row>
    <row r="375" spans="1:15" hidden="1" x14ac:dyDescent="0.25">
      <c r="A375">
        <v>1</v>
      </c>
      <c r="B375">
        <v>13</v>
      </c>
      <c r="C375" t="s">
        <v>26041</v>
      </c>
      <c r="D375">
        <v>134</v>
      </c>
      <c r="E375" t="s">
        <v>27876</v>
      </c>
      <c r="F375">
        <v>13402</v>
      </c>
      <c r="G375" t="s">
        <v>1941</v>
      </c>
      <c r="H375" t="s">
        <v>27852</v>
      </c>
      <c r="I375">
        <v>4</v>
      </c>
      <c r="J375">
        <v>100103</v>
      </c>
      <c r="K375" t="s">
        <v>11337</v>
      </c>
      <c r="L375">
        <v>100103002</v>
      </c>
      <c r="M375" t="s">
        <v>27860</v>
      </c>
      <c r="N375">
        <v>0</v>
      </c>
      <c r="O375">
        <v>2</v>
      </c>
    </row>
    <row r="376" spans="1:15" hidden="1" x14ac:dyDescent="0.25">
      <c r="A376">
        <v>1</v>
      </c>
      <c r="B376">
        <v>13</v>
      </c>
      <c r="C376" t="s">
        <v>26041</v>
      </c>
      <c r="D376">
        <v>134</v>
      </c>
      <c r="E376" t="s">
        <v>27876</v>
      </c>
      <c r="F376">
        <v>13402</v>
      </c>
      <c r="G376" t="s">
        <v>1941</v>
      </c>
      <c r="H376" t="s">
        <v>27852</v>
      </c>
      <c r="I376">
        <v>4</v>
      </c>
      <c r="J376">
        <v>100103</v>
      </c>
      <c r="K376" t="s">
        <v>11337</v>
      </c>
      <c r="L376">
        <v>100103003</v>
      </c>
      <c r="M376" t="s">
        <v>16985</v>
      </c>
      <c r="N376">
        <v>0</v>
      </c>
      <c r="O376">
        <v>1</v>
      </c>
    </row>
    <row r="377" spans="1:15" hidden="1" x14ac:dyDescent="0.25">
      <c r="A377">
        <v>1</v>
      </c>
      <c r="B377">
        <v>13</v>
      </c>
      <c r="C377" t="s">
        <v>26041</v>
      </c>
      <c r="D377">
        <v>134</v>
      </c>
      <c r="E377" t="s">
        <v>27876</v>
      </c>
      <c r="F377">
        <v>13402</v>
      </c>
      <c r="G377" t="s">
        <v>1941</v>
      </c>
      <c r="H377" t="s">
        <v>27852</v>
      </c>
      <c r="I377">
        <v>4</v>
      </c>
      <c r="J377">
        <v>100103</v>
      </c>
      <c r="K377" t="s">
        <v>11337</v>
      </c>
      <c r="L377">
        <v>100103004</v>
      </c>
      <c r="M377" t="s">
        <v>27844</v>
      </c>
      <c r="N377">
        <v>0</v>
      </c>
      <c r="O377">
        <v>2</v>
      </c>
    </row>
    <row r="378" spans="1:15" hidden="1" x14ac:dyDescent="0.25">
      <c r="A378">
        <v>1</v>
      </c>
      <c r="B378">
        <v>13</v>
      </c>
      <c r="C378" t="s">
        <v>26041</v>
      </c>
      <c r="D378">
        <v>134</v>
      </c>
      <c r="E378" t="s">
        <v>27876</v>
      </c>
      <c r="F378">
        <v>13402</v>
      </c>
      <c r="G378" t="s">
        <v>1941</v>
      </c>
      <c r="H378" t="s">
        <v>27852</v>
      </c>
      <c r="I378">
        <v>4</v>
      </c>
      <c r="J378">
        <v>100104</v>
      </c>
      <c r="K378" t="s">
        <v>11362</v>
      </c>
      <c r="L378">
        <v>100104002</v>
      </c>
      <c r="M378" t="s">
        <v>27846</v>
      </c>
      <c r="N378">
        <v>0</v>
      </c>
      <c r="O378">
        <v>2</v>
      </c>
    </row>
    <row r="379" spans="1:15" hidden="1" x14ac:dyDescent="0.25">
      <c r="A379">
        <v>1</v>
      </c>
      <c r="B379">
        <v>13</v>
      </c>
      <c r="C379" t="s">
        <v>26041</v>
      </c>
      <c r="D379">
        <v>134</v>
      </c>
      <c r="E379" t="s">
        <v>27876</v>
      </c>
      <c r="F379">
        <v>13402</v>
      </c>
      <c r="G379" t="s">
        <v>1941</v>
      </c>
      <c r="H379" t="s">
        <v>27852</v>
      </c>
      <c r="I379">
        <v>4</v>
      </c>
      <c r="J379">
        <v>100107</v>
      </c>
      <c r="K379" t="s">
        <v>9429</v>
      </c>
      <c r="L379">
        <v>100107008</v>
      </c>
      <c r="M379" t="s">
        <v>11403</v>
      </c>
      <c r="N379">
        <v>0</v>
      </c>
      <c r="O379">
        <v>2</v>
      </c>
    </row>
    <row r="380" spans="1:15" hidden="1" x14ac:dyDescent="0.25">
      <c r="A380">
        <v>1</v>
      </c>
      <c r="B380">
        <v>13</v>
      </c>
      <c r="C380" t="s">
        <v>26041</v>
      </c>
      <c r="D380">
        <v>134</v>
      </c>
      <c r="E380" t="s">
        <v>27876</v>
      </c>
      <c r="F380">
        <v>13402</v>
      </c>
      <c r="G380" t="s">
        <v>1941</v>
      </c>
      <c r="H380" t="s">
        <v>27852</v>
      </c>
      <c r="I380">
        <v>4</v>
      </c>
      <c r="J380">
        <v>100108</v>
      </c>
      <c r="K380" t="s">
        <v>11438</v>
      </c>
      <c r="L380">
        <v>100108005</v>
      </c>
      <c r="M380" t="s">
        <v>5400</v>
      </c>
      <c r="N380">
        <v>0</v>
      </c>
      <c r="O380">
        <v>2</v>
      </c>
    </row>
    <row r="381" spans="1:15" hidden="1" x14ac:dyDescent="0.25">
      <c r="A381">
        <v>1</v>
      </c>
      <c r="B381">
        <v>13</v>
      </c>
      <c r="C381" t="s">
        <v>26041</v>
      </c>
      <c r="D381">
        <v>134</v>
      </c>
      <c r="E381" t="s">
        <v>27876</v>
      </c>
      <c r="F381">
        <v>13402</v>
      </c>
      <c r="G381" t="s">
        <v>1941</v>
      </c>
      <c r="H381" t="s">
        <v>27852</v>
      </c>
      <c r="I381">
        <v>4</v>
      </c>
      <c r="J381">
        <v>100108</v>
      </c>
      <c r="K381" t="s">
        <v>11438</v>
      </c>
      <c r="L381">
        <v>100108006</v>
      </c>
      <c r="M381" t="s">
        <v>11443</v>
      </c>
      <c r="N381">
        <v>0</v>
      </c>
      <c r="O381">
        <v>1</v>
      </c>
    </row>
    <row r="382" spans="1:15" hidden="1" x14ac:dyDescent="0.25">
      <c r="A382">
        <v>1</v>
      </c>
      <c r="B382">
        <v>13</v>
      </c>
      <c r="C382" t="s">
        <v>26041</v>
      </c>
      <c r="D382">
        <v>134</v>
      </c>
      <c r="E382" t="s">
        <v>27876</v>
      </c>
      <c r="F382">
        <v>13402</v>
      </c>
      <c r="G382" t="s">
        <v>1941</v>
      </c>
      <c r="H382" t="s">
        <v>27852</v>
      </c>
      <c r="I382">
        <v>4</v>
      </c>
      <c r="J382">
        <v>100109</v>
      </c>
      <c r="K382" t="s">
        <v>18431</v>
      </c>
      <c r="L382">
        <v>100109001</v>
      </c>
      <c r="M382" t="s">
        <v>27849</v>
      </c>
      <c r="N382">
        <v>0</v>
      </c>
      <c r="O382">
        <v>1</v>
      </c>
    </row>
    <row r="383" spans="1:15" hidden="1" x14ac:dyDescent="0.25">
      <c r="A383">
        <v>1</v>
      </c>
      <c r="B383">
        <v>13</v>
      </c>
      <c r="C383" t="s">
        <v>26041</v>
      </c>
      <c r="D383">
        <v>134</v>
      </c>
      <c r="E383" t="s">
        <v>27876</v>
      </c>
      <c r="F383">
        <v>13402</v>
      </c>
      <c r="G383" t="s">
        <v>1941</v>
      </c>
      <c r="H383" t="s">
        <v>27852</v>
      </c>
      <c r="I383">
        <v>4</v>
      </c>
      <c r="J383">
        <v>100112</v>
      </c>
      <c r="K383" t="s">
        <v>11530</v>
      </c>
      <c r="L383">
        <v>100112015</v>
      </c>
      <c r="M383" t="s">
        <v>27878</v>
      </c>
      <c r="N383">
        <v>0</v>
      </c>
      <c r="O383">
        <v>1</v>
      </c>
    </row>
    <row r="384" spans="1:15" hidden="1" x14ac:dyDescent="0.25">
      <c r="A384">
        <v>1</v>
      </c>
      <c r="B384">
        <v>13</v>
      </c>
      <c r="C384" t="s">
        <v>26041</v>
      </c>
      <c r="D384">
        <v>134</v>
      </c>
      <c r="E384" t="s">
        <v>27876</v>
      </c>
      <c r="F384">
        <v>13402</v>
      </c>
      <c r="G384" t="s">
        <v>1941</v>
      </c>
      <c r="H384" t="s">
        <v>27852</v>
      </c>
      <c r="I384">
        <v>4</v>
      </c>
      <c r="J384">
        <v>100112</v>
      </c>
      <c r="K384" t="s">
        <v>11530</v>
      </c>
      <c r="L384">
        <v>100112020</v>
      </c>
      <c r="M384" t="s">
        <v>11606</v>
      </c>
      <c r="N384">
        <v>0</v>
      </c>
      <c r="O384">
        <v>1</v>
      </c>
    </row>
    <row r="385" spans="1:15" hidden="1" x14ac:dyDescent="0.25">
      <c r="A385">
        <v>1</v>
      </c>
      <c r="B385">
        <v>13</v>
      </c>
      <c r="C385" t="s">
        <v>26041</v>
      </c>
      <c r="D385">
        <v>134</v>
      </c>
      <c r="E385" t="s">
        <v>27876</v>
      </c>
      <c r="F385">
        <v>13402</v>
      </c>
      <c r="G385" t="s">
        <v>1941</v>
      </c>
      <c r="H385" t="s">
        <v>27852</v>
      </c>
      <c r="I385">
        <v>4</v>
      </c>
      <c r="J385">
        <v>100112</v>
      </c>
      <c r="K385" t="s">
        <v>11530</v>
      </c>
      <c r="L385">
        <v>100112023</v>
      </c>
      <c r="M385" t="s">
        <v>27879</v>
      </c>
      <c r="N385">
        <v>0</v>
      </c>
      <c r="O385">
        <v>1</v>
      </c>
    </row>
    <row r="386" spans="1:15" hidden="1" x14ac:dyDescent="0.25">
      <c r="A386">
        <v>1</v>
      </c>
      <c r="B386">
        <v>13</v>
      </c>
      <c r="C386" t="s">
        <v>26041</v>
      </c>
      <c r="D386">
        <v>134</v>
      </c>
      <c r="E386" t="s">
        <v>27876</v>
      </c>
      <c r="F386">
        <v>13402</v>
      </c>
      <c r="G386" t="s">
        <v>1941</v>
      </c>
      <c r="H386" t="s">
        <v>27852</v>
      </c>
      <c r="I386">
        <v>4</v>
      </c>
      <c r="J386">
        <v>100112</v>
      </c>
      <c r="K386" t="s">
        <v>11530</v>
      </c>
      <c r="L386">
        <v>100112025</v>
      </c>
      <c r="M386" t="s">
        <v>11631</v>
      </c>
      <c r="N386">
        <v>0</v>
      </c>
      <c r="O386">
        <v>2</v>
      </c>
    </row>
    <row r="387" spans="1:15" hidden="1" x14ac:dyDescent="0.25">
      <c r="A387">
        <v>1</v>
      </c>
      <c r="B387">
        <v>13</v>
      </c>
      <c r="C387" t="s">
        <v>26041</v>
      </c>
      <c r="D387">
        <v>134</v>
      </c>
      <c r="E387" t="s">
        <v>27876</v>
      </c>
      <c r="F387">
        <v>13402</v>
      </c>
      <c r="G387" t="s">
        <v>1941</v>
      </c>
      <c r="H387" t="s">
        <v>27852</v>
      </c>
      <c r="I387">
        <v>4</v>
      </c>
      <c r="J387">
        <v>100114</v>
      </c>
      <c r="K387" t="s">
        <v>11810</v>
      </c>
      <c r="L387">
        <v>100114011</v>
      </c>
      <c r="M387" t="s">
        <v>11856</v>
      </c>
      <c r="N387">
        <v>0</v>
      </c>
      <c r="O387">
        <v>1</v>
      </c>
    </row>
    <row r="388" spans="1:15" hidden="1" x14ac:dyDescent="0.25">
      <c r="A388">
        <v>1</v>
      </c>
      <c r="B388">
        <v>13</v>
      </c>
      <c r="C388" t="s">
        <v>26041</v>
      </c>
      <c r="D388">
        <v>134</v>
      </c>
      <c r="E388" t="s">
        <v>27876</v>
      </c>
      <c r="F388">
        <v>13402</v>
      </c>
      <c r="G388" t="s">
        <v>1941</v>
      </c>
      <c r="H388" t="s">
        <v>27833</v>
      </c>
      <c r="I388">
        <v>5</v>
      </c>
      <c r="J388">
        <v>100112</v>
      </c>
      <c r="K388" t="s">
        <v>11530</v>
      </c>
      <c r="L388">
        <v>100112051</v>
      </c>
      <c r="M388" t="s">
        <v>11760</v>
      </c>
      <c r="N388">
        <v>0</v>
      </c>
      <c r="O388">
        <v>1</v>
      </c>
    </row>
    <row r="389" spans="1:15" hidden="1" x14ac:dyDescent="0.25">
      <c r="A389">
        <v>1</v>
      </c>
      <c r="B389">
        <v>13</v>
      </c>
      <c r="C389" t="s">
        <v>26041</v>
      </c>
      <c r="D389">
        <v>134</v>
      </c>
      <c r="E389" t="s">
        <v>27876</v>
      </c>
      <c r="F389">
        <v>13402</v>
      </c>
      <c r="G389" t="s">
        <v>1941</v>
      </c>
      <c r="H389" t="s">
        <v>27833</v>
      </c>
      <c r="I389">
        <v>5</v>
      </c>
      <c r="J389">
        <v>100112</v>
      </c>
      <c r="K389" t="s">
        <v>11530</v>
      </c>
      <c r="L389">
        <v>100112047</v>
      </c>
      <c r="M389" t="s">
        <v>11740</v>
      </c>
      <c r="N389">
        <v>0</v>
      </c>
      <c r="O389">
        <v>1</v>
      </c>
    </row>
    <row r="390" spans="1:15" hidden="1" x14ac:dyDescent="0.25">
      <c r="A390">
        <v>1</v>
      </c>
      <c r="B390">
        <v>13</v>
      </c>
      <c r="C390" t="s">
        <v>26041</v>
      </c>
      <c r="D390">
        <v>134</v>
      </c>
      <c r="E390" t="s">
        <v>27876</v>
      </c>
      <c r="F390">
        <v>13402</v>
      </c>
      <c r="G390" t="s">
        <v>1941</v>
      </c>
      <c r="H390" t="s">
        <v>27833</v>
      </c>
      <c r="I390">
        <v>5</v>
      </c>
      <c r="J390">
        <v>100112</v>
      </c>
      <c r="K390" t="s">
        <v>11530</v>
      </c>
      <c r="L390">
        <v>100112044</v>
      </c>
      <c r="M390" t="s">
        <v>11726</v>
      </c>
      <c r="N390">
        <v>0</v>
      </c>
      <c r="O390">
        <v>1</v>
      </c>
    </row>
    <row r="391" spans="1:15" hidden="1" x14ac:dyDescent="0.25">
      <c r="A391">
        <v>1</v>
      </c>
      <c r="B391">
        <v>13</v>
      </c>
      <c r="C391" t="s">
        <v>26041</v>
      </c>
      <c r="D391">
        <v>134</v>
      </c>
      <c r="E391" t="s">
        <v>27876</v>
      </c>
      <c r="F391">
        <v>13402</v>
      </c>
      <c r="G391" t="s">
        <v>1941</v>
      </c>
      <c r="H391" t="s">
        <v>27833</v>
      </c>
      <c r="I391">
        <v>5</v>
      </c>
      <c r="J391">
        <v>100103</v>
      </c>
      <c r="K391" t="s">
        <v>11337</v>
      </c>
      <c r="L391">
        <v>100103002</v>
      </c>
      <c r="M391" t="s">
        <v>27860</v>
      </c>
      <c r="N391">
        <v>0</v>
      </c>
      <c r="O391">
        <v>1</v>
      </c>
    </row>
    <row r="392" spans="1:15" hidden="1" x14ac:dyDescent="0.25">
      <c r="A392">
        <v>1</v>
      </c>
      <c r="B392">
        <v>13</v>
      </c>
      <c r="C392" t="s">
        <v>26041</v>
      </c>
      <c r="D392">
        <v>134</v>
      </c>
      <c r="E392" t="s">
        <v>27876</v>
      </c>
      <c r="F392">
        <v>13402</v>
      </c>
      <c r="G392" t="s">
        <v>1941</v>
      </c>
      <c r="H392" t="s">
        <v>27833</v>
      </c>
      <c r="I392">
        <v>5</v>
      </c>
      <c r="J392">
        <v>100104</v>
      </c>
      <c r="K392" t="s">
        <v>11362</v>
      </c>
      <c r="L392">
        <v>100104002</v>
      </c>
      <c r="M392" t="s">
        <v>27846</v>
      </c>
      <c r="N392">
        <v>0</v>
      </c>
      <c r="O392">
        <v>1</v>
      </c>
    </row>
    <row r="393" spans="1:15" hidden="1" x14ac:dyDescent="0.25">
      <c r="A393">
        <v>1</v>
      </c>
      <c r="B393">
        <v>13</v>
      </c>
      <c r="C393" t="s">
        <v>26041</v>
      </c>
      <c r="D393">
        <v>134</v>
      </c>
      <c r="E393" t="s">
        <v>27876</v>
      </c>
      <c r="F393">
        <v>13402</v>
      </c>
      <c r="G393" t="s">
        <v>1941</v>
      </c>
      <c r="H393" t="s">
        <v>27833</v>
      </c>
      <c r="I393">
        <v>5</v>
      </c>
      <c r="J393">
        <v>100107</v>
      </c>
      <c r="K393" t="s">
        <v>9429</v>
      </c>
      <c r="L393">
        <v>100107008</v>
      </c>
      <c r="M393" t="s">
        <v>11403</v>
      </c>
      <c r="N393">
        <v>0</v>
      </c>
      <c r="O393">
        <v>1</v>
      </c>
    </row>
    <row r="394" spans="1:15" hidden="1" x14ac:dyDescent="0.25">
      <c r="A394">
        <v>1</v>
      </c>
      <c r="B394">
        <v>13</v>
      </c>
      <c r="C394" t="s">
        <v>26041</v>
      </c>
      <c r="D394">
        <v>134</v>
      </c>
      <c r="E394" t="s">
        <v>27876</v>
      </c>
      <c r="F394">
        <v>13402</v>
      </c>
      <c r="G394" t="s">
        <v>1941</v>
      </c>
      <c r="H394" t="s">
        <v>27833</v>
      </c>
      <c r="I394">
        <v>5</v>
      </c>
      <c r="J394">
        <v>100112</v>
      </c>
      <c r="K394" t="s">
        <v>11530</v>
      </c>
      <c r="L394">
        <v>100112017</v>
      </c>
      <c r="M394" t="s">
        <v>11591</v>
      </c>
      <c r="N394">
        <v>0</v>
      </c>
      <c r="O394">
        <v>1</v>
      </c>
    </row>
    <row r="395" spans="1:15" hidden="1" x14ac:dyDescent="0.25">
      <c r="A395">
        <v>1</v>
      </c>
      <c r="B395">
        <v>13</v>
      </c>
      <c r="C395" t="s">
        <v>26041</v>
      </c>
      <c r="D395">
        <v>134</v>
      </c>
      <c r="E395" t="s">
        <v>27876</v>
      </c>
      <c r="F395">
        <v>13402</v>
      </c>
      <c r="G395" t="s">
        <v>1941</v>
      </c>
      <c r="H395" t="s">
        <v>27833</v>
      </c>
      <c r="I395">
        <v>5</v>
      </c>
      <c r="J395">
        <v>100112</v>
      </c>
      <c r="K395" t="s">
        <v>11530</v>
      </c>
      <c r="L395">
        <v>100112019</v>
      </c>
      <c r="M395" t="s">
        <v>11601</v>
      </c>
      <c r="N395">
        <v>0</v>
      </c>
      <c r="O395">
        <v>1</v>
      </c>
    </row>
    <row r="396" spans="1:15" hidden="1" x14ac:dyDescent="0.25">
      <c r="A396">
        <v>1</v>
      </c>
      <c r="B396">
        <v>13</v>
      </c>
      <c r="C396" t="s">
        <v>26041</v>
      </c>
      <c r="D396">
        <v>134</v>
      </c>
      <c r="E396" t="s">
        <v>27876</v>
      </c>
      <c r="F396">
        <v>13402</v>
      </c>
      <c r="G396" t="s">
        <v>1941</v>
      </c>
      <c r="H396" t="s">
        <v>27833</v>
      </c>
      <c r="I396">
        <v>5</v>
      </c>
      <c r="J396">
        <v>100112</v>
      </c>
      <c r="K396" t="s">
        <v>11530</v>
      </c>
      <c r="L396">
        <v>100112023</v>
      </c>
      <c r="M396" t="s">
        <v>27879</v>
      </c>
      <c r="N396">
        <v>0</v>
      </c>
      <c r="O396">
        <v>1</v>
      </c>
    </row>
    <row r="397" spans="1:15" hidden="1" x14ac:dyDescent="0.25">
      <c r="A397">
        <v>1</v>
      </c>
      <c r="B397">
        <v>13</v>
      </c>
      <c r="C397" t="s">
        <v>26041</v>
      </c>
      <c r="D397">
        <v>134</v>
      </c>
      <c r="E397" t="s">
        <v>27876</v>
      </c>
      <c r="F397">
        <v>13402</v>
      </c>
      <c r="G397" t="s">
        <v>1941</v>
      </c>
      <c r="H397" t="s">
        <v>27834</v>
      </c>
      <c r="I397">
        <v>8</v>
      </c>
      <c r="J397">
        <v>100112</v>
      </c>
      <c r="K397" t="s">
        <v>11530</v>
      </c>
      <c r="L397">
        <v>100112053</v>
      </c>
      <c r="M397" t="s">
        <v>11769</v>
      </c>
      <c r="N397">
        <v>0</v>
      </c>
      <c r="O397">
        <v>1</v>
      </c>
    </row>
    <row r="398" spans="1:15" hidden="1" x14ac:dyDescent="0.25">
      <c r="A398">
        <v>1</v>
      </c>
      <c r="B398">
        <v>13</v>
      </c>
      <c r="C398" t="s">
        <v>26041</v>
      </c>
      <c r="D398">
        <v>134</v>
      </c>
      <c r="E398" t="s">
        <v>27876</v>
      </c>
      <c r="F398">
        <v>13402</v>
      </c>
      <c r="G398" t="s">
        <v>1941</v>
      </c>
      <c r="H398" t="s">
        <v>27834</v>
      </c>
      <c r="I398">
        <v>8</v>
      </c>
      <c r="J398">
        <v>100101</v>
      </c>
      <c r="K398" t="s">
        <v>11256</v>
      </c>
      <c r="L398">
        <v>100101001</v>
      </c>
      <c r="M398" t="s">
        <v>18392</v>
      </c>
      <c r="N398">
        <v>0</v>
      </c>
      <c r="O398">
        <v>1</v>
      </c>
    </row>
    <row r="399" spans="1:15" hidden="1" x14ac:dyDescent="0.25">
      <c r="A399">
        <v>1</v>
      </c>
      <c r="B399">
        <v>13</v>
      </c>
      <c r="C399" t="s">
        <v>26041</v>
      </c>
      <c r="D399">
        <v>134</v>
      </c>
      <c r="E399" t="s">
        <v>27876</v>
      </c>
      <c r="F399">
        <v>13402</v>
      </c>
      <c r="G399" t="s">
        <v>1941</v>
      </c>
      <c r="H399" t="s">
        <v>27834</v>
      </c>
      <c r="I399">
        <v>8</v>
      </c>
      <c r="J399">
        <v>100101</v>
      </c>
      <c r="K399" t="s">
        <v>11256</v>
      </c>
      <c r="L399">
        <v>100101004</v>
      </c>
      <c r="M399" t="s">
        <v>16281</v>
      </c>
      <c r="N399">
        <v>0</v>
      </c>
      <c r="O399">
        <v>1</v>
      </c>
    </row>
    <row r="400" spans="1:15" hidden="1" x14ac:dyDescent="0.25">
      <c r="A400">
        <v>1</v>
      </c>
      <c r="B400">
        <v>13</v>
      </c>
      <c r="C400" t="s">
        <v>26041</v>
      </c>
      <c r="D400">
        <v>134</v>
      </c>
      <c r="E400" t="s">
        <v>27876</v>
      </c>
      <c r="F400">
        <v>13402</v>
      </c>
      <c r="G400" t="s">
        <v>1941</v>
      </c>
      <c r="H400" t="s">
        <v>27834</v>
      </c>
      <c r="I400">
        <v>8</v>
      </c>
      <c r="J400">
        <v>100101</v>
      </c>
      <c r="K400" t="s">
        <v>11256</v>
      </c>
      <c r="L400">
        <v>100101006</v>
      </c>
      <c r="M400" t="s">
        <v>11262</v>
      </c>
      <c r="N400">
        <v>0</v>
      </c>
      <c r="O400">
        <v>1</v>
      </c>
    </row>
    <row r="401" spans="1:15" hidden="1" x14ac:dyDescent="0.25">
      <c r="A401">
        <v>1</v>
      </c>
      <c r="B401">
        <v>13</v>
      </c>
      <c r="C401" t="s">
        <v>26041</v>
      </c>
      <c r="D401">
        <v>134</v>
      </c>
      <c r="E401" t="s">
        <v>27876</v>
      </c>
      <c r="F401">
        <v>13402</v>
      </c>
      <c r="G401" t="s">
        <v>1941</v>
      </c>
      <c r="H401" t="s">
        <v>27834</v>
      </c>
      <c r="I401">
        <v>8</v>
      </c>
      <c r="J401">
        <v>100101</v>
      </c>
      <c r="K401" t="s">
        <v>11256</v>
      </c>
      <c r="L401">
        <v>100101008</v>
      </c>
      <c r="M401" t="s">
        <v>27843</v>
      </c>
      <c r="N401">
        <v>0</v>
      </c>
      <c r="O401">
        <v>1</v>
      </c>
    </row>
    <row r="402" spans="1:15" hidden="1" x14ac:dyDescent="0.25">
      <c r="A402">
        <v>1</v>
      </c>
      <c r="B402">
        <v>13</v>
      </c>
      <c r="C402" t="s">
        <v>26041</v>
      </c>
      <c r="D402">
        <v>134</v>
      </c>
      <c r="E402" t="s">
        <v>27876</v>
      </c>
      <c r="F402">
        <v>13402</v>
      </c>
      <c r="G402" t="s">
        <v>1941</v>
      </c>
      <c r="H402" t="s">
        <v>27834</v>
      </c>
      <c r="I402">
        <v>8</v>
      </c>
      <c r="J402">
        <v>100101</v>
      </c>
      <c r="K402" t="s">
        <v>11256</v>
      </c>
      <c r="L402">
        <v>100101009</v>
      </c>
      <c r="M402" t="s">
        <v>27858</v>
      </c>
      <c r="N402">
        <v>0</v>
      </c>
      <c r="O402">
        <v>1</v>
      </c>
    </row>
    <row r="403" spans="1:15" hidden="1" x14ac:dyDescent="0.25">
      <c r="A403">
        <v>1</v>
      </c>
      <c r="B403">
        <v>13</v>
      </c>
      <c r="C403" t="s">
        <v>26041</v>
      </c>
      <c r="D403">
        <v>134</v>
      </c>
      <c r="E403" t="s">
        <v>27876</v>
      </c>
      <c r="F403">
        <v>13402</v>
      </c>
      <c r="G403" t="s">
        <v>1941</v>
      </c>
      <c r="H403" t="s">
        <v>27834</v>
      </c>
      <c r="I403">
        <v>8</v>
      </c>
      <c r="J403">
        <v>100102</v>
      </c>
      <c r="K403" t="s">
        <v>11306</v>
      </c>
      <c r="L403">
        <v>100102005</v>
      </c>
      <c r="M403" t="s">
        <v>11307</v>
      </c>
      <c r="N403">
        <v>0</v>
      </c>
      <c r="O403">
        <v>1</v>
      </c>
    </row>
    <row r="404" spans="1:15" hidden="1" x14ac:dyDescent="0.25">
      <c r="A404">
        <v>1</v>
      </c>
      <c r="B404">
        <v>13</v>
      </c>
      <c r="C404" t="s">
        <v>26041</v>
      </c>
      <c r="D404">
        <v>134</v>
      </c>
      <c r="E404" t="s">
        <v>27876</v>
      </c>
      <c r="F404">
        <v>13402</v>
      </c>
      <c r="G404" t="s">
        <v>1941</v>
      </c>
      <c r="H404" t="s">
        <v>27834</v>
      </c>
      <c r="I404">
        <v>8</v>
      </c>
      <c r="J404">
        <v>100103</v>
      </c>
      <c r="K404" t="s">
        <v>11337</v>
      </c>
      <c r="L404">
        <v>100103002</v>
      </c>
      <c r="M404" t="s">
        <v>27847</v>
      </c>
      <c r="N404">
        <v>0</v>
      </c>
      <c r="O404">
        <v>1</v>
      </c>
    </row>
    <row r="405" spans="1:15" hidden="1" x14ac:dyDescent="0.25">
      <c r="A405">
        <v>1</v>
      </c>
      <c r="B405">
        <v>13</v>
      </c>
      <c r="C405" t="s">
        <v>26041</v>
      </c>
      <c r="D405">
        <v>134</v>
      </c>
      <c r="E405" t="s">
        <v>27876</v>
      </c>
      <c r="F405">
        <v>13402</v>
      </c>
      <c r="G405" t="s">
        <v>1941</v>
      </c>
      <c r="H405" t="s">
        <v>27834</v>
      </c>
      <c r="I405">
        <v>8</v>
      </c>
      <c r="J405">
        <v>100103</v>
      </c>
      <c r="K405" t="s">
        <v>11337</v>
      </c>
      <c r="L405">
        <v>100103003</v>
      </c>
      <c r="M405" t="s">
        <v>16985</v>
      </c>
      <c r="N405">
        <v>0</v>
      </c>
      <c r="O405">
        <v>1</v>
      </c>
    </row>
    <row r="406" spans="1:15" hidden="1" x14ac:dyDescent="0.25">
      <c r="A406">
        <v>1</v>
      </c>
      <c r="B406">
        <v>13</v>
      </c>
      <c r="C406" t="s">
        <v>26041</v>
      </c>
      <c r="D406">
        <v>134</v>
      </c>
      <c r="E406" t="s">
        <v>27876</v>
      </c>
      <c r="F406">
        <v>13402</v>
      </c>
      <c r="G406" t="s">
        <v>1941</v>
      </c>
      <c r="H406" t="s">
        <v>27834</v>
      </c>
      <c r="I406">
        <v>8</v>
      </c>
      <c r="J406">
        <v>100103</v>
      </c>
      <c r="K406" t="s">
        <v>11337</v>
      </c>
      <c r="L406">
        <v>100103004</v>
      </c>
      <c r="M406" t="s">
        <v>27844</v>
      </c>
      <c r="N406">
        <v>0</v>
      </c>
      <c r="O406">
        <v>1</v>
      </c>
    </row>
    <row r="407" spans="1:15" hidden="1" x14ac:dyDescent="0.25">
      <c r="A407">
        <v>1</v>
      </c>
      <c r="B407">
        <v>13</v>
      </c>
      <c r="C407" t="s">
        <v>26041</v>
      </c>
      <c r="D407">
        <v>134</v>
      </c>
      <c r="E407" t="s">
        <v>27876</v>
      </c>
      <c r="F407">
        <v>13402</v>
      </c>
      <c r="G407" t="s">
        <v>1941</v>
      </c>
      <c r="H407" t="s">
        <v>27834</v>
      </c>
      <c r="I407">
        <v>8</v>
      </c>
      <c r="J407">
        <v>100103</v>
      </c>
      <c r="K407" t="s">
        <v>11337</v>
      </c>
      <c r="L407">
        <v>100103005</v>
      </c>
      <c r="M407" t="s">
        <v>27845</v>
      </c>
      <c r="N407">
        <v>0</v>
      </c>
      <c r="O407">
        <v>1</v>
      </c>
    </row>
    <row r="408" spans="1:15" hidden="1" x14ac:dyDescent="0.25">
      <c r="A408">
        <v>1</v>
      </c>
      <c r="B408">
        <v>13</v>
      </c>
      <c r="C408" t="s">
        <v>26041</v>
      </c>
      <c r="D408">
        <v>134</v>
      </c>
      <c r="E408" t="s">
        <v>27876</v>
      </c>
      <c r="F408">
        <v>13402</v>
      </c>
      <c r="G408" t="s">
        <v>1941</v>
      </c>
      <c r="H408" t="s">
        <v>27834</v>
      </c>
      <c r="I408">
        <v>8</v>
      </c>
      <c r="J408">
        <v>100104</v>
      </c>
      <c r="K408" t="s">
        <v>11362</v>
      </c>
      <c r="L408">
        <v>100104003</v>
      </c>
      <c r="M408" t="s">
        <v>16990</v>
      </c>
      <c r="N408">
        <v>0</v>
      </c>
      <c r="O408">
        <v>1</v>
      </c>
    </row>
    <row r="409" spans="1:15" hidden="1" x14ac:dyDescent="0.25">
      <c r="A409">
        <v>1</v>
      </c>
      <c r="B409">
        <v>13</v>
      </c>
      <c r="C409" t="s">
        <v>26041</v>
      </c>
      <c r="D409">
        <v>134</v>
      </c>
      <c r="E409" t="s">
        <v>27876</v>
      </c>
      <c r="F409">
        <v>13402</v>
      </c>
      <c r="G409" t="s">
        <v>1941</v>
      </c>
      <c r="H409" t="s">
        <v>27834</v>
      </c>
      <c r="I409">
        <v>8</v>
      </c>
      <c r="J409">
        <v>100104</v>
      </c>
      <c r="K409" t="s">
        <v>11362</v>
      </c>
      <c r="L409">
        <v>100104006</v>
      </c>
      <c r="M409" t="s">
        <v>11368</v>
      </c>
      <c r="N409">
        <v>0</v>
      </c>
      <c r="O409">
        <v>1</v>
      </c>
    </row>
    <row r="410" spans="1:15" hidden="1" x14ac:dyDescent="0.25">
      <c r="A410">
        <v>1</v>
      </c>
      <c r="B410">
        <v>13</v>
      </c>
      <c r="C410" t="s">
        <v>26041</v>
      </c>
      <c r="D410">
        <v>134</v>
      </c>
      <c r="E410" t="s">
        <v>27876</v>
      </c>
      <c r="F410">
        <v>13402</v>
      </c>
      <c r="G410" t="s">
        <v>1941</v>
      </c>
      <c r="H410" t="s">
        <v>27834</v>
      </c>
      <c r="I410">
        <v>8</v>
      </c>
      <c r="J410">
        <v>100105</v>
      </c>
      <c r="K410" t="s">
        <v>11377</v>
      </c>
      <c r="L410">
        <v>100105003</v>
      </c>
      <c r="M410" t="s">
        <v>16995</v>
      </c>
      <c r="N410">
        <v>0</v>
      </c>
      <c r="O410">
        <v>1</v>
      </c>
    </row>
    <row r="411" spans="1:15" hidden="1" x14ac:dyDescent="0.25">
      <c r="A411">
        <v>1</v>
      </c>
      <c r="B411">
        <v>13</v>
      </c>
      <c r="C411" t="s">
        <v>26041</v>
      </c>
      <c r="D411">
        <v>134</v>
      </c>
      <c r="E411" t="s">
        <v>27876</v>
      </c>
      <c r="F411">
        <v>13402</v>
      </c>
      <c r="G411" t="s">
        <v>1941</v>
      </c>
      <c r="H411" t="s">
        <v>27834</v>
      </c>
      <c r="I411">
        <v>8</v>
      </c>
      <c r="J411">
        <v>100107</v>
      </c>
      <c r="K411" t="s">
        <v>9429</v>
      </c>
      <c r="L411">
        <v>100107005</v>
      </c>
      <c r="M411" t="s">
        <v>11388</v>
      </c>
      <c r="N411">
        <v>0</v>
      </c>
      <c r="O411">
        <v>1</v>
      </c>
    </row>
    <row r="412" spans="1:15" hidden="1" x14ac:dyDescent="0.25">
      <c r="A412">
        <v>1</v>
      </c>
      <c r="B412">
        <v>13</v>
      </c>
      <c r="C412" t="s">
        <v>26041</v>
      </c>
      <c r="D412">
        <v>134</v>
      </c>
      <c r="E412" t="s">
        <v>27876</v>
      </c>
      <c r="F412">
        <v>13402</v>
      </c>
      <c r="G412" t="s">
        <v>1941</v>
      </c>
      <c r="H412" t="s">
        <v>27834</v>
      </c>
      <c r="I412">
        <v>8</v>
      </c>
      <c r="J412">
        <v>100112</v>
      </c>
      <c r="K412" t="s">
        <v>11530</v>
      </c>
      <c r="L412">
        <v>100112025</v>
      </c>
      <c r="M412" t="s">
        <v>11631</v>
      </c>
      <c r="N412">
        <v>0</v>
      </c>
      <c r="O412">
        <v>1</v>
      </c>
    </row>
    <row r="413" spans="1:15" hidden="1" x14ac:dyDescent="0.25">
      <c r="A413">
        <v>1</v>
      </c>
      <c r="B413">
        <v>13</v>
      </c>
      <c r="C413" t="s">
        <v>26041</v>
      </c>
      <c r="D413">
        <v>134</v>
      </c>
      <c r="E413" t="s">
        <v>27876</v>
      </c>
      <c r="F413">
        <v>13402</v>
      </c>
      <c r="G413" t="s">
        <v>1941</v>
      </c>
      <c r="H413" t="s">
        <v>27866</v>
      </c>
      <c r="I413">
        <v>7</v>
      </c>
      <c r="J413">
        <v>100112</v>
      </c>
      <c r="K413" t="s">
        <v>11530</v>
      </c>
      <c r="L413">
        <v>100112020</v>
      </c>
      <c r="M413" t="s">
        <v>11606</v>
      </c>
      <c r="N413">
        <v>0</v>
      </c>
      <c r="O413">
        <v>1</v>
      </c>
    </row>
    <row r="414" spans="1:15" x14ac:dyDescent="0.25">
      <c r="A414">
        <v>1</v>
      </c>
      <c r="B414">
        <v>13</v>
      </c>
      <c r="C414" t="s">
        <v>26041</v>
      </c>
      <c r="D414">
        <v>134</v>
      </c>
      <c r="E414" t="s">
        <v>27876</v>
      </c>
      <c r="F414">
        <v>13402</v>
      </c>
      <c r="G414" t="s">
        <v>1941</v>
      </c>
      <c r="H414" t="s">
        <v>27838</v>
      </c>
      <c r="I414">
        <v>10</v>
      </c>
      <c r="J414">
        <v>100103</v>
      </c>
      <c r="K414" t="s">
        <v>11337</v>
      </c>
      <c r="L414">
        <v>100103003</v>
      </c>
      <c r="M414" t="s">
        <v>16985</v>
      </c>
      <c r="N414">
        <v>0</v>
      </c>
      <c r="O414">
        <v>1</v>
      </c>
    </row>
    <row r="415" spans="1:15" x14ac:dyDescent="0.25">
      <c r="A415">
        <v>1</v>
      </c>
      <c r="B415">
        <v>13</v>
      </c>
      <c r="C415" t="s">
        <v>26041</v>
      </c>
      <c r="D415">
        <v>134</v>
      </c>
      <c r="E415" t="s">
        <v>27876</v>
      </c>
      <c r="F415">
        <v>13402</v>
      </c>
      <c r="G415" t="s">
        <v>1941</v>
      </c>
      <c r="H415" t="s">
        <v>27838</v>
      </c>
      <c r="I415">
        <v>10</v>
      </c>
      <c r="J415">
        <v>100103</v>
      </c>
      <c r="K415" t="s">
        <v>11337</v>
      </c>
      <c r="L415">
        <v>100103004</v>
      </c>
      <c r="M415" t="s">
        <v>27844</v>
      </c>
      <c r="N415">
        <v>0</v>
      </c>
      <c r="O415">
        <v>1</v>
      </c>
    </row>
    <row r="416" spans="1:15" x14ac:dyDescent="0.25">
      <c r="A416">
        <v>1</v>
      </c>
      <c r="B416">
        <v>13</v>
      </c>
      <c r="C416" t="s">
        <v>26041</v>
      </c>
      <c r="D416">
        <v>134</v>
      </c>
      <c r="E416" t="s">
        <v>27876</v>
      </c>
      <c r="F416">
        <v>13402</v>
      </c>
      <c r="G416" t="s">
        <v>1941</v>
      </c>
      <c r="H416" t="s">
        <v>27838</v>
      </c>
      <c r="I416">
        <v>10</v>
      </c>
      <c r="J416">
        <v>100104</v>
      </c>
      <c r="K416" t="s">
        <v>11362</v>
      </c>
      <c r="L416">
        <v>100104002</v>
      </c>
      <c r="M416" t="s">
        <v>27846</v>
      </c>
      <c r="N416">
        <v>0</v>
      </c>
      <c r="O416">
        <v>1</v>
      </c>
    </row>
    <row r="417" spans="1:15" x14ac:dyDescent="0.25">
      <c r="A417">
        <v>1</v>
      </c>
      <c r="B417">
        <v>13</v>
      </c>
      <c r="C417" t="s">
        <v>26041</v>
      </c>
      <c r="D417">
        <v>134</v>
      </c>
      <c r="E417" t="s">
        <v>27876</v>
      </c>
      <c r="F417">
        <v>13402</v>
      </c>
      <c r="G417" t="s">
        <v>1941</v>
      </c>
      <c r="H417" t="s">
        <v>27838</v>
      </c>
      <c r="I417">
        <v>10</v>
      </c>
      <c r="J417">
        <v>100104</v>
      </c>
      <c r="K417" t="s">
        <v>11362</v>
      </c>
      <c r="L417">
        <v>100104003</v>
      </c>
      <c r="M417" t="s">
        <v>16990</v>
      </c>
      <c r="N417">
        <v>0</v>
      </c>
      <c r="O417">
        <v>1</v>
      </c>
    </row>
    <row r="418" spans="1:15" x14ac:dyDescent="0.25">
      <c r="A418">
        <v>1</v>
      </c>
      <c r="B418">
        <v>13</v>
      </c>
      <c r="C418" t="s">
        <v>26041</v>
      </c>
      <c r="D418">
        <v>134</v>
      </c>
      <c r="E418" t="s">
        <v>27876</v>
      </c>
      <c r="F418">
        <v>13402</v>
      </c>
      <c r="G418" t="s">
        <v>1941</v>
      </c>
      <c r="H418" t="s">
        <v>27838</v>
      </c>
      <c r="I418">
        <v>10</v>
      </c>
      <c r="J418">
        <v>100104</v>
      </c>
      <c r="K418" t="s">
        <v>11362</v>
      </c>
      <c r="L418">
        <v>100104005</v>
      </c>
      <c r="M418" t="s">
        <v>11363</v>
      </c>
      <c r="N418">
        <v>0</v>
      </c>
      <c r="O418">
        <v>1</v>
      </c>
    </row>
    <row r="419" spans="1:15" hidden="1" x14ac:dyDescent="0.25">
      <c r="A419">
        <v>1</v>
      </c>
      <c r="B419">
        <v>13</v>
      </c>
      <c r="C419" t="s">
        <v>26041</v>
      </c>
      <c r="D419">
        <v>134</v>
      </c>
      <c r="E419" t="s">
        <v>27876</v>
      </c>
      <c r="F419">
        <v>13404</v>
      </c>
      <c r="G419" t="s">
        <v>1947</v>
      </c>
      <c r="H419" t="s">
        <v>27836</v>
      </c>
      <c r="I419">
        <v>1</v>
      </c>
      <c r="J419">
        <v>100106</v>
      </c>
      <c r="K419" t="s">
        <v>17000</v>
      </c>
      <c r="L419">
        <v>100106001</v>
      </c>
      <c r="M419" t="s">
        <v>18416</v>
      </c>
      <c r="N419">
        <v>0</v>
      </c>
      <c r="O419">
        <v>1</v>
      </c>
    </row>
    <row r="420" spans="1:15" hidden="1" x14ac:dyDescent="0.25">
      <c r="A420">
        <v>1</v>
      </c>
      <c r="B420">
        <v>13</v>
      </c>
      <c r="C420" t="s">
        <v>26041</v>
      </c>
      <c r="D420">
        <v>134</v>
      </c>
      <c r="E420" t="s">
        <v>27876</v>
      </c>
      <c r="F420">
        <v>13404</v>
      </c>
      <c r="G420" t="s">
        <v>1947</v>
      </c>
      <c r="H420" t="s">
        <v>27840</v>
      </c>
      <c r="I420">
        <v>9</v>
      </c>
      <c r="J420">
        <v>100105</v>
      </c>
      <c r="K420" t="s">
        <v>11377</v>
      </c>
      <c r="L420">
        <v>100105001</v>
      </c>
      <c r="M420" t="s">
        <v>18411</v>
      </c>
      <c r="N420">
        <v>0</v>
      </c>
      <c r="O420">
        <v>2</v>
      </c>
    </row>
    <row r="421" spans="1:15" hidden="1" x14ac:dyDescent="0.25">
      <c r="A421">
        <v>1</v>
      </c>
      <c r="B421">
        <v>13</v>
      </c>
      <c r="C421" t="s">
        <v>26041</v>
      </c>
      <c r="D421">
        <v>134</v>
      </c>
      <c r="E421" t="s">
        <v>27876</v>
      </c>
      <c r="F421">
        <v>13404</v>
      </c>
      <c r="G421" t="s">
        <v>1947</v>
      </c>
      <c r="H421" t="s">
        <v>27852</v>
      </c>
      <c r="I421">
        <v>4</v>
      </c>
      <c r="J421">
        <v>100103</v>
      </c>
      <c r="K421" t="s">
        <v>11337</v>
      </c>
      <c r="L421">
        <v>100103002</v>
      </c>
      <c r="M421" t="s">
        <v>27860</v>
      </c>
      <c r="N421">
        <v>0</v>
      </c>
      <c r="O421">
        <v>1</v>
      </c>
    </row>
    <row r="422" spans="1:15" hidden="1" x14ac:dyDescent="0.25">
      <c r="A422">
        <v>1</v>
      </c>
      <c r="B422">
        <v>13</v>
      </c>
      <c r="C422" t="s">
        <v>26041</v>
      </c>
      <c r="D422">
        <v>135</v>
      </c>
      <c r="E422" t="s">
        <v>1950</v>
      </c>
      <c r="F422">
        <v>13503</v>
      </c>
      <c r="G422" t="s">
        <v>27880</v>
      </c>
      <c r="H422" t="s">
        <v>27836</v>
      </c>
      <c r="I422">
        <v>1</v>
      </c>
      <c r="J422">
        <v>100106</v>
      </c>
      <c r="K422" t="s">
        <v>17000</v>
      </c>
      <c r="L422">
        <v>100106001</v>
      </c>
      <c r="M422" t="s">
        <v>18416</v>
      </c>
      <c r="N422">
        <v>0</v>
      </c>
      <c r="O422">
        <v>1</v>
      </c>
    </row>
    <row r="423" spans="1:15" hidden="1" x14ac:dyDescent="0.25">
      <c r="A423">
        <v>1</v>
      </c>
      <c r="B423">
        <v>13</v>
      </c>
      <c r="C423" t="s">
        <v>26041</v>
      </c>
      <c r="D423">
        <v>135</v>
      </c>
      <c r="E423" t="s">
        <v>1950</v>
      </c>
      <c r="F423">
        <v>13503</v>
      </c>
      <c r="G423" t="s">
        <v>27880</v>
      </c>
      <c r="H423" t="s">
        <v>27840</v>
      </c>
      <c r="I423">
        <v>9</v>
      </c>
      <c r="J423">
        <v>100105</v>
      </c>
      <c r="K423" t="s">
        <v>11377</v>
      </c>
      <c r="L423">
        <v>100105001</v>
      </c>
      <c r="M423" t="s">
        <v>18411</v>
      </c>
      <c r="N423">
        <v>0</v>
      </c>
      <c r="O423">
        <v>1</v>
      </c>
    </row>
    <row r="424" spans="1:15" hidden="1" x14ac:dyDescent="0.25">
      <c r="A424">
        <v>1</v>
      </c>
      <c r="B424">
        <v>13</v>
      </c>
      <c r="C424" t="s">
        <v>26041</v>
      </c>
      <c r="D424">
        <v>135</v>
      </c>
      <c r="E424" t="s">
        <v>1950</v>
      </c>
      <c r="F424">
        <v>13505</v>
      </c>
      <c r="G424" t="s">
        <v>1962</v>
      </c>
      <c r="H424" t="s">
        <v>27836</v>
      </c>
      <c r="I424">
        <v>1</v>
      </c>
      <c r="J424">
        <v>100106</v>
      </c>
      <c r="K424" t="s">
        <v>17000</v>
      </c>
      <c r="L424">
        <v>100106001</v>
      </c>
      <c r="M424" t="s">
        <v>18416</v>
      </c>
      <c r="N424">
        <v>0</v>
      </c>
      <c r="O424">
        <v>1</v>
      </c>
    </row>
    <row r="425" spans="1:15" hidden="1" x14ac:dyDescent="0.25">
      <c r="A425">
        <v>1</v>
      </c>
      <c r="B425">
        <v>13</v>
      </c>
      <c r="C425" t="s">
        <v>26041</v>
      </c>
      <c r="D425">
        <v>135</v>
      </c>
      <c r="E425" t="s">
        <v>1950</v>
      </c>
      <c r="F425">
        <v>13505</v>
      </c>
      <c r="G425" t="s">
        <v>1962</v>
      </c>
      <c r="H425" t="s">
        <v>27853</v>
      </c>
      <c r="I425">
        <v>2</v>
      </c>
      <c r="J425">
        <v>100112</v>
      </c>
      <c r="K425" t="s">
        <v>11530</v>
      </c>
      <c r="L425">
        <v>100112025</v>
      </c>
      <c r="M425" t="s">
        <v>11631</v>
      </c>
      <c r="N425">
        <v>0</v>
      </c>
      <c r="O425">
        <v>1</v>
      </c>
    </row>
    <row r="426" spans="1:15" hidden="1" x14ac:dyDescent="0.25">
      <c r="A426">
        <v>1</v>
      </c>
      <c r="B426">
        <v>13</v>
      </c>
      <c r="C426" t="s">
        <v>26041</v>
      </c>
      <c r="D426">
        <v>136</v>
      </c>
      <c r="E426" t="s">
        <v>1965</v>
      </c>
      <c r="F426">
        <v>13601</v>
      </c>
      <c r="G426" t="s">
        <v>1965</v>
      </c>
      <c r="H426" t="s">
        <v>27853</v>
      </c>
      <c r="I426">
        <v>2</v>
      </c>
      <c r="J426">
        <v>100101</v>
      </c>
      <c r="K426" t="s">
        <v>11256</v>
      </c>
      <c r="L426">
        <v>100101007</v>
      </c>
      <c r="M426" t="s">
        <v>11267</v>
      </c>
      <c r="N426">
        <v>0</v>
      </c>
      <c r="O426">
        <v>1</v>
      </c>
    </row>
    <row r="427" spans="1:15" hidden="1" x14ac:dyDescent="0.25">
      <c r="A427">
        <v>1</v>
      </c>
      <c r="B427">
        <v>13</v>
      </c>
      <c r="C427" t="s">
        <v>26041</v>
      </c>
      <c r="D427">
        <v>136</v>
      </c>
      <c r="E427" t="s">
        <v>1965</v>
      </c>
      <c r="F427">
        <v>13601</v>
      </c>
      <c r="G427" t="s">
        <v>1965</v>
      </c>
      <c r="H427" t="s">
        <v>27853</v>
      </c>
      <c r="I427">
        <v>2</v>
      </c>
      <c r="J427">
        <v>100102</v>
      </c>
      <c r="K427" t="s">
        <v>11306</v>
      </c>
      <c r="L427">
        <v>100102003</v>
      </c>
      <c r="M427" t="s">
        <v>819</v>
      </c>
      <c r="N427">
        <v>0</v>
      </c>
      <c r="O427">
        <v>1</v>
      </c>
    </row>
    <row r="428" spans="1:15" hidden="1" x14ac:dyDescent="0.25">
      <c r="A428">
        <v>1</v>
      </c>
      <c r="B428">
        <v>13</v>
      </c>
      <c r="C428" t="s">
        <v>26041</v>
      </c>
      <c r="D428">
        <v>136</v>
      </c>
      <c r="E428" t="s">
        <v>1965</v>
      </c>
      <c r="F428">
        <v>13601</v>
      </c>
      <c r="G428" t="s">
        <v>1965</v>
      </c>
      <c r="H428" t="s">
        <v>27853</v>
      </c>
      <c r="I428">
        <v>2</v>
      </c>
      <c r="J428">
        <v>100102</v>
      </c>
      <c r="K428" t="s">
        <v>11306</v>
      </c>
      <c r="L428">
        <v>100102005</v>
      </c>
      <c r="M428" t="s">
        <v>11307</v>
      </c>
      <c r="N428">
        <v>0</v>
      </c>
      <c r="O428">
        <v>1</v>
      </c>
    </row>
    <row r="429" spans="1:15" hidden="1" x14ac:dyDescent="0.25">
      <c r="A429">
        <v>1</v>
      </c>
      <c r="B429">
        <v>13</v>
      </c>
      <c r="C429" t="s">
        <v>26041</v>
      </c>
      <c r="D429">
        <v>136</v>
      </c>
      <c r="E429" t="s">
        <v>1965</v>
      </c>
      <c r="F429">
        <v>13601</v>
      </c>
      <c r="G429" t="s">
        <v>1965</v>
      </c>
      <c r="H429" t="s">
        <v>27853</v>
      </c>
      <c r="I429">
        <v>2</v>
      </c>
      <c r="J429">
        <v>100103</v>
      </c>
      <c r="K429" t="s">
        <v>11337</v>
      </c>
      <c r="L429">
        <v>100103003</v>
      </c>
      <c r="M429" t="s">
        <v>16985</v>
      </c>
      <c r="N429">
        <v>0</v>
      </c>
      <c r="O429">
        <v>1</v>
      </c>
    </row>
    <row r="430" spans="1:15" hidden="1" x14ac:dyDescent="0.25">
      <c r="A430">
        <v>1</v>
      </c>
      <c r="B430">
        <v>13</v>
      </c>
      <c r="C430" t="s">
        <v>26041</v>
      </c>
      <c r="D430">
        <v>136</v>
      </c>
      <c r="E430" t="s">
        <v>1965</v>
      </c>
      <c r="F430">
        <v>13601</v>
      </c>
      <c r="G430" t="s">
        <v>1965</v>
      </c>
      <c r="H430" t="s">
        <v>27853</v>
      </c>
      <c r="I430">
        <v>2</v>
      </c>
      <c r="J430">
        <v>100104</v>
      </c>
      <c r="K430" t="s">
        <v>11362</v>
      </c>
      <c r="L430">
        <v>100104002</v>
      </c>
      <c r="M430" t="s">
        <v>27846</v>
      </c>
      <c r="N430">
        <v>0</v>
      </c>
      <c r="O430">
        <v>1</v>
      </c>
    </row>
    <row r="431" spans="1:15" hidden="1" x14ac:dyDescent="0.25">
      <c r="A431">
        <v>1</v>
      </c>
      <c r="B431">
        <v>13</v>
      </c>
      <c r="C431" t="s">
        <v>26041</v>
      </c>
      <c r="D431">
        <v>136</v>
      </c>
      <c r="E431" t="s">
        <v>1965</v>
      </c>
      <c r="F431">
        <v>13601</v>
      </c>
      <c r="G431" t="s">
        <v>1965</v>
      </c>
      <c r="H431" t="s">
        <v>27853</v>
      </c>
      <c r="I431">
        <v>2</v>
      </c>
      <c r="J431">
        <v>100109</v>
      </c>
      <c r="K431" t="s">
        <v>18431</v>
      </c>
      <c r="L431">
        <v>100109001</v>
      </c>
      <c r="M431" t="s">
        <v>27849</v>
      </c>
      <c r="N431">
        <v>0</v>
      </c>
      <c r="O431">
        <v>1</v>
      </c>
    </row>
    <row r="432" spans="1:15" hidden="1" x14ac:dyDescent="0.25">
      <c r="A432">
        <v>1</v>
      </c>
      <c r="B432">
        <v>13</v>
      </c>
      <c r="C432" t="s">
        <v>26041</v>
      </c>
      <c r="D432">
        <v>136</v>
      </c>
      <c r="E432" t="s">
        <v>1965</v>
      </c>
      <c r="F432">
        <v>13601</v>
      </c>
      <c r="G432" t="s">
        <v>1965</v>
      </c>
      <c r="H432" t="s">
        <v>27853</v>
      </c>
      <c r="I432">
        <v>2</v>
      </c>
      <c r="J432">
        <v>100112</v>
      </c>
      <c r="K432" t="s">
        <v>11530</v>
      </c>
      <c r="L432">
        <v>100112025</v>
      </c>
      <c r="M432" t="s">
        <v>11631</v>
      </c>
      <c r="N432">
        <v>0</v>
      </c>
      <c r="O432">
        <v>1</v>
      </c>
    </row>
    <row r="433" spans="1:15" hidden="1" x14ac:dyDescent="0.25">
      <c r="A433">
        <v>1</v>
      </c>
      <c r="B433">
        <v>13</v>
      </c>
      <c r="C433" t="s">
        <v>26041</v>
      </c>
      <c r="D433">
        <v>136</v>
      </c>
      <c r="E433" t="s">
        <v>1965</v>
      </c>
      <c r="F433">
        <v>13603</v>
      </c>
      <c r="G433" t="s">
        <v>27881</v>
      </c>
      <c r="H433" t="s">
        <v>27833</v>
      </c>
      <c r="I433">
        <v>5</v>
      </c>
      <c r="J433">
        <v>100109</v>
      </c>
      <c r="K433" t="s">
        <v>18431</v>
      </c>
      <c r="L433">
        <v>100109001</v>
      </c>
      <c r="M433" t="s">
        <v>27849</v>
      </c>
      <c r="N433">
        <v>0</v>
      </c>
      <c r="O433">
        <v>2</v>
      </c>
    </row>
    <row r="434" spans="1:15" hidden="1" x14ac:dyDescent="0.25">
      <c r="A434">
        <v>1</v>
      </c>
      <c r="B434">
        <v>13</v>
      </c>
      <c r="C434" t="s">
        <v>26041</v>
      </c>
      <c r="D434">
        <v>136</v>
      </c>
      <c r="E434" t="s">
        <v>1965</v>
      </c>
      <c r="F434">
        <v>13604</v>
      </c>
      <c r="G434" t="s">
        <v>1974</v>
      </c>
      <c r="H434" t="s">
        <v>27840</v>
      </c>
      <c r="I434">
        <v>9</v>
      </c>
      <c r="J434">
        <v>100105</v>
      </c>
      <c r="K434" t="s">
        <v>11377</v>
      </c>
      <c r="L434">
        <v>100105001</v>
      </c>
      <c r="M434" t="s">
        <v>18411</v>
      </c>
      <c r="N434">
        <v>0</v>
      </c>
      <c r="O434">
        <v>1</v>
      </c>
    </row>
    <row r="435" spans="1:15" hidden="1" x14ac:dyDescent="0.25">
      <c r="A435">
        <v>1</v>
      </c>
      <c r="B435">
        <v>13</v>
      </c>
      <c r="C435" t="s">
        <v>26041</v>
      </c>
      <c r="D435">
        <v>136</v>
      </c>
      <c r="E435" t="s">
        <v>1965</v>
      </c>
      <c r="F435">
        <v>13605</v>
      </c>
      <c r="G435" t="s">
        <v>27882</v>
      </c>
      <c r="H435" t="s">
        <v>27834</v>
      </c>
      <c r="I435">
        <v>8</v>
      </c>
      <c r="J435">
        <v>100101</v>
      </c>
      <c r="K435" t="s">
        <v>11256</v>
      </c>
      <c r="L435">
        <v>100101004</v>
      </c>
      <c r="M435" t="s">
        <v>16281</v>
      </c>
      <c r="N435">
        <v>0</v>
      </c>
      <c r="O435">
        <v>1</v>
      </c>
    </row>
    <row r="436" spans="1:15" hidden="1" x14ac:dyDescent="0.25">
      <c r="A436">
        <v>1</v>
      </c>
      <c r="B436">
        <v>13</v>
      </c>
      <c r="C436" t="s">
        <v>26041</v>
      </c>
      <c r="D436">
        <v>136</v>
      </c>
      <c r="E436" t="s">
        <v>1965</v>
      </c>
      <c r="F436">
        <v>13605</v>
      </c>
      <c r="G436" t="s">
        <v>27882</v>
      </c>
      <c r="H436" t="s">
        <v>27834</v>
      </c>
      <c r="I436">
        <v>8</v>
      </c>
      <c r="J436">
        <v>100101</v>
      </c>
      <c r="K436" t="s">
        <v>11256</v>
      </c>
      <c r="L436">
        <v>100101008</v>
      </c>
      <c r="M436" t="s">
        <v>27843</v>
      </c>
      <c r="N436">
        <v>0</v>
      </c>
      <c r="O436">
        <v>1</v>
      </c>
    </row>
    <row r="437" spans="1:15" hidden="1" x14ac:dyDescent="0.25">
      <c r="A437">
        <v>1</v>
      </c>
      <c r="B437">
        <v>13</v>
      </c>
      <c r="C437" t="s">
        <v>26041</v>
      </c>
      <c r="D437">
        <v>136</v>
      </c>
      <c r="E437" t="s">
        <v>1965</v>
      </c>
      <c r="F437">
        <v>13605</v>
      </c>
      <c r="G437" t="s">
        <v>27882</v>
      </c>
      <c r="H437" t="s">
        <v>27834</v>
      </c>
      <c r="I437">
        <v>8</v>
      </c>
      <c r="J437">
        <v>100103</v>
      </c>
      <c r="K437" t="s">
        <v>11337</v>
      </c>
      <c r="L437">
        <v>100103002</v>
      </c>
      <c r="M437" t="s">
        <v>27847</v>
      </c>
      <c r="N437">
        <v>0</v>
      </c>
      <c r="O437">
        <v>1</v>
      </c>
    </row>
    <row r="438" spans="1:15" hidden="1" x14ac:dyDescent="0.25">
      <c r="A438">
        <v>1</v>
      </c>
      <c r="B438">
        <v>13</v>
      </c>
      <c r="C438" t="s">
        <v>26041</v>
      </c>
      <c r="D438">
        <v>136</v>
      </c>
      <c r="E438" t="s">
        <v>1965</v>
      </c>
      <c r="F438">
        <v>13605</v>
      </c>
      <c r="G438" t="s">
        <v>27882</v>
      </c>
      <c r="H438" t="s">
        <v>27834</v>
      </c>
      <c r="I438">
        <v>8</v>
      </c>
      <c r="J438">
        <v>100103</v>
      </c>
      <c r="K438" t="s">
        <v>11337</v>
      </c>
      <c r="L438">
        <v>100103003</v>
      </c>
      <c r="M438" t="s">
        <v>16985</v>
      </c>
      <c r="N438">
        <v>0</v>
      </c>
      <c r="O438">
        <v>1</v>
      </c>
    </row>
    <row r="439" spans="1:15" hidden="1" x14ac:dyDescent="0.25">
      <c r="A439">
        <v>1</v>
      </c>
      <c r="B439">
        <v>13</v>
      </c>
      <c r="C439" t="s">
        <v>26041</v>
      </c>
      <c r="D439">
        <v>136</v>
      </c>
      <c r="E439" t="s">
        <v>1965</v>
      </c>
      <c r="F439">
        <v>13605</v>
      </c>
      <c r="G439" t="s">
        <v>27882</v>
      </c>
      <c r="H439" t="s">
        <v>27834</v>
      </c>
      <c r="I439">
        <v>8</v>
      </c>
      <c r="J439">
        <v>100103</v>
      </c>
      <c r="K439" t="s">
        <v>11337</v>
      </c>
      <c r="L439">
        <v>100103004</v>
      </c>
      <c r="M439" t="s">
        <v>27844</v>
      </c>
      <c r="N439">
        <v>0</v>
      </c>
      <c r="O439">
        <v>1</v>
      </c>
    </row>
    <row r="440" spans="1:15" hidden="1" x14ac:dyDescent="0.25">
      <c r="A440">
        <v>1</v>
      </c>
      <c r="B440">
        <v>13</v>
      </c>
      <c r="C440" t="s">
        <v>26041</v>
      </c>
      <c r="D440">
        <v>136</v>
      </c>
      <c r="E440" t="s">
        <v>1965</v>
      </c>
      <c r="F440">
        <v>13605</v>
      </c>
      <c r="G440" t="s">
        <v>27882</v>
      </c>
      <c r="H440" t="s">
        <v>27834</v>
      </c>
      <c r="I440">
        <v>8</v>
      </c>
      <c r="J440">
        <v>100103</v>
      </c>
      <c r="K440" t="s">
        <v>11337</v>
      </c>
      <c r="L440">
        <v>100103005</v>
      </c>
      <c r="M440" t="s">
        <v>27845</v>
      </c>
      <c r="N440">
        <v>0</v>
      </c>
      <c r="O440">
        <v>1</v>
      </c>
    </row>
    <row r="441" spans="1:15" hidden="1" x14ac:dyDescent="0.25">
      <c r="A441">
        <v>1</v>
      </c>
      <c r="B441">
        <v>13</v>
      </c>
      <c r="C441" t="s">
        <v>26041</v>
      </c>
      <c r="D441">
        <v>136</v>
      </c>
      <c r="E441" t="s">
        <v>1965</v>
      </c>
      <c r="F441">
        <v>13605</v>
      </c>
      <c r="G441" t="s">
        <v>27882</v>
      </c>
      <c r="H441" t="s">
        <v>27834</v>
      </c>
      <c r="I441">
        <v>8</v>
      </c>
      <c r="J441">
        <v>100104</v>
      </c>
      <c r="K441" t="s">
        <v>11362</v>
      </c>
      <c r="L441">
        <v>100104003</v>
      </c>
      <c r="M441" t="s">
        <v>16990</v>
      </c>
      <c r="N441">
        <v>0</v>
      </c>
      <c r="O441">
        <v>1</v>
      </c>
    </row>
    <row r="442" spans="1:15" hidden="1" x14ac:dyDescent="0.25">
      <c r="A442">
        <v>1</v>
      </c>
      <c r="B442">
        <v>13</v>
      </c>
      <c r="C442" t="s">
        <v>26041</v>
      </c>
      <c r="D442">
        <v>136</v>
      </c>
      <c r="E442" t="s">
        <v>1965</v>
      </c>
      <c r="F442">
        <v>13605</v>
      </c>
      <c r="G442" t="s">
        <v>27882</v>
      </c>
      <c r="H442" t="s">
        <v>27834</v>
      </c>
      <c r="I442">
        <v>8</v>
      </c>
      <c r="J442">
        <v>100112</v>
      </c>
      <c r="K442" t="s">
        <v>11530</v>
      </c>
      <c r="L442">
        <v>100112025</v>
      </c>
      <c r="M442" t="s">
        <v>11631</v>
      </c>
      <c r="N442">
        <v>0</v>
      </c>
      <c r="O442">
        <v>1</v>
      </c>
    </row>
    <row r="443" spans="1:15" hidden="1" x14ac:dyDescent="0.25">
      <c r="A443">
        <v>1</v>
      </c>
      <c r="B443">
        <v>14</v>
      </c>
      <c r="C443" t="s">
        <v>782</v>
      </c>
      <c r="D443">
        <v>141</v>
      </c>
      <c r="E443" t="s">
        <v>1980</v>
      </c>
      <c r="F443">
        <v>14101</v>
      </c>
      <c r="G443" t="s">
        <v>1980</v>
      </c>
      <c r="H443" t="s">
        <v>27833</v>
      </c>
      <c r="I443">
        <v>5</v>
      </c>
      <c r="J443">
        <v>100104</v>
      </c>
      <c r="K443" t="s">
        <v>11362</v>
      </c>
      <c r="L443">
        <v>100104002</v>
      </c>
      <c r="M443" t="s">
        <v>27846</v>
      </c>
      <c r="N443">
        <v>1</v>
      </c>
      <c r="O443">
        <v>0</v>
      </c>
    </row>
    <row r="444" spans="1:15" hidden="1" x14ac:dyDescent="0.25">
      <c r="A444">
        <v>1</v>
      </c>
      <c r="B444">
        <v>14</v>
      </c>
      <c r="C444" t="s">
        <v>782</v>
      </c>
      <c r="D444">
        <v>141</v>
      </c>
      <c r="E444" t="s">
        <v>1980</v>
      </c>
      <c r="F444">
        <v>14103</v>
      </c>
      <c r="G444" t="s">
        <v>1986</v>
      </c>
      <c r="H444" t="s">
        <v>27852</v>
      </c>
      <c r="I444">
        <v>4</v>
      </c>
      <c r="J444">
        <v>100101</v>
      </c>
      <c r="K444" t="s">
        <v>11256</v>
      </c>
      <c r="L444">
        <v>100101003</v>
      </c>
      <c r="M444" t="s">
        <v>27883</v>
      </c>
      <c r="N444">
        <v>1</v>
      </c>
      <c r="O444">
        <v>0</v>
      </c>
    </row>
    <row r="445" spans="1:15" hidden="1" x14ac:dyDescent="0.25">
      <c r="A445">
        <v>1</v>
      </c>
      <c r="B445">
        <v>14</v>
      </c>
      <c r="C445" t="s">
        <v>782</v>
      </c>
      <c r="D445">
        <v>141</v>
      </c>
      <c r="E445" t="s">
        <v>1980</v>
      </c>
      <c r="F445">
        <v>14103</v>
      </c>
      <c r="G445" t="s">
        <v>1986</v>
      </c>
      <c r="H445" t="s">
        <v>27833</v>
      </c>
      <c r="I445">
        <v>5</v>
      </c>
      <c r="J445">
        <v>100101</v>
      </c>
      <c r="K445" t="s">
        <v>11256</v>
      </c>
      <c r="L445">
        <v>100101001</v>
      </c>
      <c r="M445" t="s">
        <v>18392</v>
      </c>
      <c r="N445">
        <v>1</v>
      </c>
      <c r="O445">
        <v>0</v>
      </c>
    </row>
    <row r="446" spans="1:15" hidden="1" x14ac:dyDescent="0.25">
      <c r="A446">
        <v>1</v>
      </c>
      <c r="B446">
        <v>14</v>
      </c>
      <c r="C446" t="s">
        <v>782</v>
      </c>
      <c r="D446">
        <v>141</v>
      </c>
      <c r="E446" t="s">
        <v>1980</v>
      </c>
      <c r="F446">
        <v>14103</v>
      </c>
      <c r="G446" t="s">
        <v>1986</v>
      </c>
      <c r="H446" t="s">
        <v>27833</v>
      </c>
      <c r="I446">
        <v>5</v>
      </c>
      <c r="J446">
        <v>100101</v>
      </c>
      <c r="K446" t="s">
        <v>11256</v>
      </c>
      <c r="L446">
        <v>100101003</v>
      </c>
      <c r="M446" t="s">
        <v>27883</v>
      </c>
      <c r="N446">
        <v>1</v>
      </c>
      <c r="O446">
        <v>0</v>
      </c>
    </row>
    <row r="447" spans="1:15" hidden="1" x14ac:dyDescent="0.25">
      <c r="A447">
        <v>1</v>
      </c>
      <c r="B447">
        <v>14</v>
      </c>
      <c r="C447" t="s">
        <v>782</v>
      </c>
      <c r="D447">
        <v>141</v>
      </c>
      <c r="E447" t="s">
        <v>1980</v>
      </c>
      <c r="F447">
        <v>14103</v>
      </c>
      <c r="G447" t="s">
        <v>1986</v>
      </c>
      <c r="H447" t="s">
        <v>27833</v>
      </c>
      <c r="I447">
        <v>5</v>
      </c>
      <c r="J447">
        <v>100101</v>
      </c>
      <c r="K447" t="s">
        <v>11256</v>
      </c>
      <c r="L447">
        <v>100101004</v>
      </c>
      <c r="M447" t="s">
        <v>16281</v>
      </c>
      <c r="N447">
        <v>1</v>
      </c>
      <c r="O447">
        <v>0</v>
      </c>
    </row>
    <row r="448" spans="1:15" hidden="1" x14ac:dyDescent="0.25">
      <c r="A448">
        <v>1</v>
      </c>
      <c r="B448">
        <v>14</v>
      </c>
      <c r="C448" t="s">
        <v>782</v>
      </c>
      <c r="D448">
        <v>141</v>
      </c>
      <c r="E448" t="s">
        <v>1980</v>
      </c>
      <c r="F448">
        <v>14103</v>
      </c>
      <c r="G448" t="s">
        <v>1986</v>
      </c>
      <c r="H448" t="s">
        <v>27833</v>
      </c>
      <c r="I448">
        <v>5</v>
      </c>
      <c r="J448">
        <v>100101</v>
      </c>
      <c r="K448" t="s">
        <v>11256</v>
      </c>
      <c r="L448">
        <v>100101008</v>
      </c>
      <c r="M448" t="s">
        <v>27843</v>
      </c>
      <c r="N448">
        <v>1</v>
      </c>
      <c r="O448">
        <v>0</v>
      </c>
    </row>
    <row r="449" spans="1:15" hidden="1" x14ac:dyDescent="0.25">
      <c r="A449">
        <v>1</v>
      </c>
      <c r="B449">
        <v>14</v>
      </c>
      <c r="C449" t="s">
        <v>782</v>
      </c>
      <c r="D449">
        <v>141</v>
      </c>
      <c r="E449" t="s">
        <v>1980</v>
      </c>
      <c r="F449">
        <v>14103</v>
      </c>
      <c r="G449" t="s">
        <v>1986</v>
      </c>
      <c r="H449" t="s">
        <v>27833</v>
      </c>
      <c r="I449">
        <v>5</v>
      </c>
      <c r="J449">
        <v>100112</v>
      </c>
      <c r="K449" t="s">
        <v>11530</v>
      </c>
      <c r="L449">
        <v>100112025</v>
      </c>
      <c r="M449" t="s">
        <v>11631</v>
      </c>
      <c r="N449">
        <v>1</v>
      </c>
      <c r="O449">
        <v>0</v>
      </c>
    </row>
    <row r="450" spans="1:15" hidden="1" x14ac:dyDescent="0.25">
      <c r="A450">
        <v>1</v>
      </c>
      <c r="B450">
        <v>15</v>
      </c>
      <c r="C450" t="s">
        <v>761</v>
      </c>
      <c r="D450">
        <v>151</v>
      </c>
      <c r="E450" t="s">
        <v>2014</v>
      </c>
      <c r="F450">
        <v>15101</v>
      </c>
      <c r="G450" t="s">
        <v>2014</v>
      </c>
      <c r="H450" t="s">
        <v>27836</v>
      </c>
      <c r="I450">
        <v>1</v>
      </c>
      <c r="J450">
        <v>100106</v>
      </c>
      <c r="K450" t="s">
        <v>17000</v>
      </c>
      <c r="L450">
        <v>100106001</v>
      </c>
      <c r="M450" t="s">
        <v>18416</v>
      </c>
      <c r="N450">
        <v>2</v>
      </c>
      <c r="O450">
        <v>0</v>
      </c>
    </row>
    <row r="451" spans="1:15" hidden="1" x14ac:dyDescent="0.25">
      <c r="A451">
        <v>1</v>
      </c>
      <c r="B451">
        <v>15</v>
      </c>
      <c r="C451" t="s">
        <v>761</v>
      </c>
      <c r="D451">
        <v>151</v>
      </c>
      <c r="E451" t="s">
        <v>2014</v>
      </c>
      <c r="F451">
        <v>15101</v>
      </c>
      <c r="G451" t="s">
        <v>2014</v>
      </c>
      <c r="H451" t="s">
        <v>27854</v>
      </c>
      <c r="I451">
        <v>3</v>
      </c>
      <c r="J451">
        <v>100112</v>
      </c>
      <c r="K451" t="s">
        <v>11530</v>
      </c>
      <c r="L451">
        <v>100112002</v>
      </c>
      <c r="M451" t="s">
        <v>27863</v>
      </c>
      <c r="N451">
        <v>1</v>
      </c>
      <c r="O451">
        <v>0</v>
      </c>
    </row>
    <row r="452" spans="1:15" hidden="1" x14ac:dyDescent="0.25">
      <c r="A452">
        <v>1</v>
      </c>
      <c r="B452">
        <v>15</v>
      </c>
      <c r="C452" t="s">
        <v>761</v>
      </c>
      <c r="D452">
        <v>151</v>
      </c>
      <c r="E452" t="s">
        <v>2014</v>
      </c>
      <c r="F452">
        <v>15101</v>
      </c>
      <c r="G452" t="s">
        <v>2014</v>
      </c>
      <c r="H452" t="s">
        <v>27866</v>
      </c>
      <c r="I452">
        <v>7</v>
      </c>
      <c r="J452">
        <v>100106</v>
      </c>
      <c r="K452" t="s">
        <v>17000</v>
      </c>
      <c r="L452">
        <v>100106001</v>
      </c>
      <c r="M452" t="s">
        <v>18416</v>
      </c>
      <c r="N452">
        <v>1</v>
      </c>
      <c r="O452">
        <v>0</v>
      </c>
    </row>
    <row r="453" spans="1:15" hidden="1" x14ac:dyDescent="0.25">
      <c r="A453">
        <v>1</v>
      </c>
      <c r="B453">
        <v>16</v>
      </c>
      <c r="C453" t="s">
        <v>791</v>
      </c>
      <c r="D453">
        <v>161</v>
      </c>
      <c r="E453" t="s">
        <v>27884</v>
      </c>
      <c r="F453">
        <v>16101</v>
      </c>
      <c r="G453" t="s">
        <v>27885</v>
      </c>
      <c r="H453" t="s">
        <v>27853</v>
      </c>
      <c r="I453">
        <v>2</v>
      </c>
      <c r="J453">
        <v>100112</v>
      </c>
      <c r="K453" t="s">
        <v>11530</v>
      </c>
      <c r="L453">
        <v>100112050</v>
      </c>
      <c r="M453" t="s">
        <v>11755</v>
      </c>
      <c r="N453">
        <v>0</v>
      </c>
      <c r="O453">
        <v>1</v>
      </c>
    </row>
    <row r="454" spans="1:15" hidden="1" x14ac:dyDescent="0.25">
      <c r="A454">
        <v>1</v>
      </c>
      <c r="B454">
        <v>16</v>
      </c>
      <c r="C454" t="s">
        <v>791</v>
      </c>
      <c r="D454">
        <v>161</v>
      </c>
      <c r="E454" t="s">
        <v>27884</v>
      </c>
      <c r="F454">
        <v>16101</v>
      </c>
      <c r="G454" t="s">
        <v>27885</v>
      </c>
      <c r="H454" t="s">
        <v>27853</v>
      </c>
      <c r="I454">
        <v>2</v>
      </c>
      <c r="J454">
        <v>100101</v>
      </c>
      <c r="K454" t="s">
        <v>11256</v>
      </c>
      <c r="L454">
        <v>100101001</v>
      </c>
      <c r="M454" t="s">
        <v>18392</v>
      </c>
      <c r="N454">
        <v>0</v>
      </c>
      <c r="O454">
        <v>1</v>
      </c>
    </row>
    <row r="455" spans="1:15" hidden="1" x14ac:dyDescent="0.25">
      <c r="A455">
        <v>1</v>
      </c>
      <c r="B455">
        <v>16</v>
      </c>
      <c r="C455" t="s">
        <v>791</v>
      </c>
      <c r="D455">
        <v>161</v>
      </c>
      <c r="E455" t="s">
        <v>27884</v>
      </c>
      <c r="F455">
        <v>16101</v>
      </c>
      <c r="G455" t="s">
        <v>27885</v>
      </c>
      <c r="H455" t="s">
        <v>27853</v>
      </c>
      <c r="I455">
        <v>2</v>
      </c>
      <c r="J455">
        <v>100101</v>
      </c>
      <c r="K455" t="s">
        <v>11256</v>
      </c>
      <c r="L455">
        <v>100101004</v>
      </c>
      <c r="M455" t="s">
        <v>16281</v>
      </c>
      <c r="N455">
        <v>1</v>
      </c>
      <c r="O455">
        <v>1</v>
      </c>
    </row>
    <row r="456" spans="1:15" hidden="1" x14ac:dyDescent="0.25">
      <c r="A456">
        <v>1</v>
      </c>
      <c r="B456">
        <v>16</v>
      </c>
      <c r="C456" t="s">
        <v>791</v>
      </c>
      <c r="D456">
        <v>161</v>
      </c>
      <c r="E456" t="s">
        <v>27884</v>
      </c>
      <c r="F456">
        <v>16101</v>
      </c>
      <c r="G456" t="s">
        <v>27885</v>
      </c>
      <c r="H456" t="s">
        <v>27853</v>
      </c>
      <c r="I456">
        <v>2</v>
      </c>
      <c r="J456">
        <v>100101</v>
      </c>
      <c r="K456" t="s">
        <v>11256</v>
      </c>
      <c r="L456">
        <v>100101007</v>
      </c>
      <c r="M456" t="s">
        <v>11267</v>
      </c>
      <c r="N456">
        <v>1</v>
      </c>
      <c r="O456">
        <v>1</v>
      </c>
    </row>
    <row r="457" spans="1:15" hidden="1" x14ac:dyDescent="0.25">
      <c r="A457">
        <v>1</v>
      </c>
      <c r="B457">
        <v>16</v>
      </c>
      <c r="C457" t="s">
        <v>791</v>
      </c>
      <c r="D457">
        <v>161</v>
      </c>
      <c r="E457" t="s">
        <v>27884</v>
      </c>
      <c r="F457">
        <v>16101</v>
      </c>
      <c r="G457" t="s">
        <v>27885</v>
      </c>
      <c r="H457" t="s">
        <v>27853</v>
      </c>
      <c r="I457">
        <v>2</v>
      </c>
      <c r="J457">
        <v>100101</v>
      </c>
      <c r="K457" t="s">
        <v>11256</v>
      </c>
      <c r="L457">
        <v>100101008</v>
      </c>
      <c r="M457" t="s">
        <v>27861</v>
      </c>
      <c r="N457">
        <v>1</v>
      </c>
      <c r="O457">
        <v>1</v>
      </c>
    </row>
    <row r="458" spans="1:15" hidden="1" x14ac:dyDescent="0.25">
      <c r="A458">
        <v>1</v>
      </c>
      <c r="B458">
        <v>16</v>
      </c>
      <c r="C458" t="s">
        <v>791</v>
      </c>
      <c r="D458">
        <v>161</v>
      </c>
      <c r="E458" t="s">
        <v>27884</v>
      </c>
      <c r="F458">
        <v>16101</v>
      </c>
      <c r="G458" t="s">
        <v>27885</v>
      </c>
      <c r="H458" t="s">
        <v>27853</v>
      </c>
      <c r="I458">
        <v>2</v>
      </c>
      <c r="J458">
        <v>100101</v>
      </c>
      <c r="K458" t="s">
        <v>11256</v>
      </c>
      <c r="L458">
        <v>100101008</v>
      </c>
      <c r="M458" t="s">
        <v>27843</v>
      </c>
      <c r="N458">
        <v>0</v>
      </c>
      <c r="O458">
        <v>1</v>
      </c>
    </row>
    <row r="459" spans="1:15" hidden="1" x14ac:dyDescent="0.25">
      <c r="A459">
        <v>1</v>
      </c>
      <c r="B459">
        <v>16</v>
      </c>
      <c r="C459" t="s">
        <v>791</v>
      </c>
      <c r="D459">
        <v>161</v>
      </c>
      <c r="E459" t="s">
        <v>27884</v>
      </c>
      <c r="F459">
        <v>16101</v>
      </c>
      <c r="G459" t="s">
        <v>27885</v>
      </c>
      <c r="H459" t="s">
        <v>27853</v>
      </c>
      <c r="I459">
        <v>2</v>
      </c>
      <c r="J459">
        <v>100109</v>
      </c>
      <c r="K459" t="s">
        <v>18431</v>
      </c>
      <c r="L459">
        <v>100109001</v>
      </c>
      <c r="M459" t="s">
        <v>27849</v>
      </c>
      <c r="N459">
        <v>1</v>
      </c>
      <c r="O459">
        <v>1</v>
      </c>
    </row>
    <row r="460" spans="1:15" hidden="1" x14ac:dyDescent="0.25">
      <c r="A460">
        <v>1</v>
      </c>
      <c r="B460">
        <v>16</v>
      </c>
      <c r="C460" t="s">
        <v>791</v>
      </c>
      <c r="D460">
        <v>161</v>
      </c>
      <c r="E460" t="s">
        <v>27884</v>
      </c>
      <c r="F460">
        <v>16101</v>
      </c>
      <c r="G460" t="s">
        <v>27885</v>
      </c>
      <c r="H460" t="s">
        <v>27853</v>
      </c>
      <c r="I460">
        <v>2</v>
      </c>
      <c r="J460">
        <v>100112</v>
      </c>
      <c r="K460" t="s">
        <v>11530</v>
      </c>
      <c r="L460">
        <v>100112018</v>
      </c>
      <c r="M460" t="s">
        <v>11596</v>
      </c>
      <c r="N460">
        <v>1</v>
      </c>
      <c r="O460">
        <v>1</v>
      </c>
    </row>
    <row r="461" spans="1:15" hidden="1" x14ac:dyDescent="0.25">
      <c r="A461">
        <v>1</v>
      </c>
      <c r="B461">
        <v>16</v>
      </c>
      <c r="C461" t="s">
        <v>791</v>
      </c>
      <c r="D461">
        <v>161</v>
      </c>
      <c r="E461" t="s">
        <v>27884</v>
      </c>
      <c r="F461">
        <v>16101</v>
      </c>
      <c r="G461" t="s">
        <v>27885</v>
      </c>
      <c r="H461" t="s">
        <v>27853</v>
      </c>
      <c r="I461">
        <v>2</v>
      </c>
      <c r="J461">
        <v>100112</v>
      </c>
      <c r="K461" t="s">
        <v>11530</v>
      </c>
      <c r="L461">
        <v>100112025</v>
      </c>
      <c r="M461" t="s">
        <v>11631</v>
      </c>
      <c r="N461">
        <v>1</v>
      </c>
      <c r="O461">
        <v>1</v>
      </c>
    </row>
    <row r="462" spans="1:15" hidden="1" x14ac:dyDescent="0.25">
      <c r="A462">
        <v>1</v>
      </c>
      <c r="B462">
        <v>16</v>
      </c>
      <c r="C462" t="s">
        <v>791</v>
      </c>
      <c r="D462">
        <v>161</v>
      </c>
      <c r="E462" t="s">
        <v>27884</v>
      </c>
      <c r="F462">
        <v>16101</v>
      </c>
      <c r="G462" t="s">
        <v>27885</v>
      </c>
      <c r="H462" t="s">
        <v>27853</v>
      </c>
      <c r="I462">
        <v>2</v>
      </c>
      <c r="J462">
        <v>100112</v>
      </c>
      <c r="K462" t="s">
        <v>11530</v>
      </c>
      <c r="L462">
        <v>100112027</v>
      </c>
      <c r="M462" t="s">
        <v>27886</v>
      </c>
      <c r="N462">
        <v>1</v>
      </c>
      <c r="O462">
        <v>0</v>
      </c>
    </row>
    <row r="463" spans="1:15" hidden="1" x14ac:dyDescent="0.25">
      <c r="A463">
        <v>1</v>
      </c>
      <c r="B463">
        <v>16</v>
      </c>
      <c r="C463" t="s">
        <v>791</v>
      </c>
      <c r="D463">
        <v>161</v>
      </c>
      <c r="E463" t="s">
        <v>27884</v>
      </c>
      <c r="F463">
        <v>16101</v>
      </c>
      <c r="G463" t="s">
        <v>27885</v>
      </c>
      <c r="H463" t="s">
        <v>27853</v>
      </c>
      <c r="I463">
        <v>2</v>
      </c>
      <c r="J463">
        <v>100112</v>
      </c>
      <c r="K463" t="s">
        <v>11530</v>
      </c>
      <c r="L463">
        <v>100112027</v>
      </c>
      <c r="M463" t="s">
        <v>27887</v>
      </c>
      <c r="N463">
        <v>1</v>
      </c>
      <c r="O463">
        <v>0</v>
      </c>
    </row>
    <row r="464" spans="1:15" hidden="1" x14ac:dyDescent="0.25">
      <c r="A464">
        <v>1</v>
      </c>
      <c r="B464">
        <v>16</v>
      </c>
      <c r="C464" t="s">
        <v>791</v>
      </c>
      <c r="D464">
        <v>161</v>
      </c>
      <c r="E464" t="s">
        <v>27884</v>
      </c>
      <c r="F464">
        <v>16101</v>
      </c>
      <c r="G464" t="s">
        <v>27885</v>
      </c>
      <c r="H464" t="s">
        <v>27854</v>
      </c>
      <c r="I464">
        <v>3</v>
      </c>
      <c r="J464">
        <v>100103</v>
      </c>
      <c r="K464" t="s">
        <v>11337</v>
      </c>
      <c r="L464">
        <v>100103004</v>
      </c>
      <c r="M464" t="s">
        <v>27844</v>
      </c>
      <c r="N464">
        <v>1</v>
      </c>
      <c r="O464">
        <v>0</v>
      </c>
    </row>
    <row r="465" spans="1:15" hidden="1" x14ac:dyDescent="0.25">
      <c r="A465">
        <v>1</v>
      </c>
      <c r="B465">
        <v>16</v>
      </c>
      <c r="C465" t="s">
        <v>791</v>
      </c>
      <c r="D465">
        <v>161</v>
      </c>
      <c r="E465" t="s">
        <v>27884</v>
      </c>
      <c r="F465">
        <v>16101</v>
      </c>
      <c r="G465" t="s">
        <v>27885</v>
      </c>
      <c r="H465" t="s">
        <v>27854</v>
      </c>
      <c r="I465">
        <v>3</v>
      </c>
      <c r="J465">
        <v>100104</v>
      </c>
      <c r="K465" t="s">
        <v>11362</v>
      </c>
      <c r="L465">
        <v>100104003</v>
      </c>
      <c r="M465" t="s">
        <v>16990</v>
      </c>
      <c r="N465">
        <v>1</v>
      </c>
      <c r="O465">
        <v>0</v>
      </c>
    </row>
    <row r="466" spans="1:15" hidden="1" x14ac:dyDescent="0.25">
      <c r="A466">
        <v>1</v>
      </c>
      <c r="B466">
        <v>16</v>
      </c>
      <c r="C466" t="s">
        <v>791</v>
      </c>
      <c r="D466">
        <v>161</v>
      </c>
      <c r="E466" t="s">
        <v>27884</v>
      </c>
      <c r="F466">
        <v>16101</v>
      </c>
      <c r="G466" t="s">
        <v>27885</v>
      </c>
      <c r="H466" t="s">
        <v>27852</v>
      </c>
      <c r="I466">
        <v>4</v>
      </c>
      <c r="J466">
        <v>100104</v>
      </c>
      <c r="K466" t="s">
        <v>11362</v>
      </c>
      <c r="L466">
        <v>100104006</v>
      </c>
      <c r="M466" t="s">
        <v>11368</v>
      </c>
      <c r="N466">
        <v>1</v>
      </c>
      <c r="O466">
        <v>0</v>
      </c>
    </row>
    <row r="467" spans="1:15" hidden="1" x14ac:dyDescent="0.25">
      <c r="A467">
        <v>1</v>
      </c>
      <c r="B467">
        <v>16</v>
      </c>
      <c r="C467" t="s">
        <v>791</v>
      </c>
      <c r="D467">
        <v>161</v>
      </c>
      <c r="E467" t="s">
        <v>27884</v>
      </c>
      <c r="F467">
        <v>16101</v>
      </c>
      <c r="G467" t="s">
        <v>27885</v>
      </c>
      <c r="H467" t="s">
        <v>27834</v>
      </c>
      <c r="I467">
        <v>8</v>
      </c>
      <c r="J467">
        <v>100101</v>
      </c>
      <c r="K467" t="s">
        <v>11256</v>
      </c>
      <c r="L467">
        <v>100101001</v>
      </c>
      <c r="M467" t="s">
        <v>18392</v>
      </c>
      <c r="N467">
        <v>1</v>
      </c>
      <c r="O467">
        <v>0</v>
      </c>
    </row>
    <row r="468" spans="1:15" hidden="1" x14ac:dyDescent="0.25">
      <c r="A468">
        <v>1</v>
      </c>
      <c r="B468">
        <v>16</v>
      </c>
      <c r="C468" t="s">
        <v>791</v>
      </c>
      <c r="D468">
        <v>161</v>
      </c>
      <c r="E468" t="s">
        <v>27884</v>
      </c>
      <c r="F468">
        <v>16101</v>
      </c>
      <c r="G468" t="s">
        <v>27885</v>
      </c>
      <c r="H468" t="s">
        <v>27834</v>
      </c>
      <c r="I468">
        <v>8</v>
      </c>
      <c r="J468">
        <v>100101</v>
      </c>
      <c r="K468" t="s">
        <v>11256</v>
      </c>
      <c r="L468">
        <v>100101004</v>
      </c>
      <c r="M468" t="s">
        <v>16281</v>
      </c>
      <c r="N468">
        <v>1</v>
      </c>
      <c r="O468">
        <v>0</v>
      </c>
    </row>
    <row r="469" spans="1:15" hidden="1" x14ac:dyDescent="0.25">
      <c r="A469">
        <v>1</v>
      </c>
      <c r="B469">
        <v>16</v>
      </c>
      <c r="C469" t="s">
        <v>791</v>
      </c>
      <c r="D469">
        <v>161</v>
      </c>
      <c r="E469" t="s">
        <v>27884</v>
      </c>
      <c r="F469">
        <v>16101</v>
      </c>
      <c r="G469" t="s">
        <v>27885</v>
      </c>
      <c r="H469" t="s">
        <v>27834</v>
      </c>
      <c r="I469">
        <v>8</v>
      </c>
      <c r="J469">
        <v>100101</v>
      </c>
      <c r="K469" t="s">
        <v>11256</v>
      </c>
      <c r="L469">
        <v>100101008</v>
      </c>
      <c r="M469" t="s">
        <v>27861</v>
      </c>
      <c r="N469">
        <v>1</v>
      </c>
      <c r="O469">
        <v>0</v>
      </c>
    </row>
    <row r="470" spans="1:15" hidden="1" x14ac:dyDescent="0.25">
      <c r="A470">
        <v>1</v>
      </c>
      <c r="B470">
        <v>16</v>
      </c>
      <c r="C470" t="s">
        <v>791</v>
      </c>
      <c r="D470">
        <v>161</v>
      </c>
      <c r="E470" t="s">
        <v>27884</v>
      </c>
      <c r="F470">
        <v>16101</v>
      </c>
      <c r="G470" t="s">
        <v>27885</v>
      </c>
      <c r="H470" t="s">
        <v>27834</v>
      </c>
      <c r="I470">
        <v>8</v>
      </c>
      <c r="J470">
        <v>100102</v>
      </c>
      <c r="K470" t="s">
        <v>11306</v>
      </c>
      <c r="L470">
        <v>100102005</v>
      </c>
      <c r="M470" t="s">
        <v>11307</v>
      </c>
      <c r="N470">
        <v>1</v>
      </c>
      <c r="O470">
        <v>0</v>
      </c>
    </row>
    <row r="471" spans="1:15" hidden="1" x14ac:dyDescent="0.25">
      <c r="A471">
        <v>1</v>
      </c>
      <c r="B471">
        <v>16</v>
      </c>
      <c r="C471" t="s">
        <v>791</v>
      </c>
      <c r="D471">
        <v>161</v>
      </c>
      <c r="E471" t="s">
        <v>27884</v>
      </c>
      <c r="F471">
        <v>16101</v>
      </c>
      <c r="G471" t="s">
        <v>27885</v>
      </c>
      <c r="H471" t="s">
        <v>27834</v>
      </c>
      <c r="I471">
        <v>8</v>
      </c>
      <c r="J471">
        <v>100103</v>
      </c>
      <c r="K471" t="s">
        <v>11337</v>
      </c>
      <c r="L471">
        <v>100103003</v>
      </c>
      <c r="M471" t="s">
        <v>16985</v>
      </c>
      <c r="N471">
        <v>1</v>
      </c>
      <c r="O471">
        <v>0</v>
      </c>
    </row>
    <row r="472" spans="1:15" hidden="1" x14ac:dyDescent="0.25">
      <c r="A472">
        <v>1</v>
      </c>
      <c r="B472">
        <v>16</v>
      </c>
      <c r="C472" t="s">
        <v>791</v>
      </c>
      <c r="D472">
        <v>161</v>
      </c>
      <c r="E472" t="s">
        <v>27884</v>
      </c>
      <c r="F472">
        <v>16101</v>
      </c>
      <c r="G472" t="s">
        <v>27885</v>
      </c>
      <c r="H472" t="s">
        <v>27866</v>
      </c>
      <c r="I472">
        <v>7</v>
      </c>
      <c r="J472">
        <v>100106</v>
      </c>
      <c r="K472" t="s">
        <v>17000</v>
      </c>
      <c r="L472">
        <v>100106001</v>
      </c>
      <c r="M472" t="s">
        <v>18416</v>
      </c>
      <c r="N472">
        <v>1</v>
      </c>
      <c r="O472">
        <v>0</v>
      </c>
    </row>
    <row r="473" spans="1:15" hidden="1" x14ac:dyDescent="0.25">
      <c r="A473">
        <v>1</v>
      </c>
      <c r="B473">
        <v>16</v>
      </c>
      <c r="C473" t="s">
        <v>791</v>
      </c>
      <c r="D473">
        <v>161</v>
      </c>
      <c r="E473" t="s">
        <v>27884</v>
      </c>
      <c r="F473">
        <v>16101</v>
      </c>
      <c r="G473" t="s">
        <v>27885</v>
      </c>
      <c r="H473" t="s">
        <v>27866</v>
      </c>
      <c r="I473">
        <v>7</v>
      </c>
      <c r="J473">
        <v>100112</v>
      </c>
      <c r="K473" t="s">
        <v>11530</v>
      </c>
      <c r="L473">
        <v>100112002</v>
      </c>
      <c r="M473" t="s">
        <v>27863</v>
      </c>
      <c r="N473">
        <v>1</v>
      </c>
      <c r="O473">
        <v>0</v>
      </c>
    </row>
    <row r="474" spans="1:15" hidden="1" x14ac:dyDescent="0.25">
      <c r="A474">
        <v>1</v>
      </c>
      <c r="B474">
        <v>16</v>
      </c>
      <c r="C474" t="s">
        <v>791</v>
      </c>
      <c r="D474">
        <v>161</v>
      </c>
      <c r="E474" t="s">
        <v>27884</v>
      </c>
      <c r="F474">
        <v>16101</v>
      </c>
      <c r="G474" t="s">
        <v>27885</v>
      </c>
      <c r="H474" t="s">
        <v>27866</v>
      </c>
      <c r="I474">
        <v>7</v>
      </c>
      <c r="J474">
        <v>100112</v>
      </c>
      <c r="K474" t="s">
        <v>11530</v>
      </c>
      <c r="L474">
        <v>100112003</v>
      </c>
      <c r="M474" t="s">
        <v>17025</v>
      </c>
      <c r="N474">
        <v>1</v>
      </c>
      <c r="O474">
        <v>0</v>
      </c>
    </row>
    <row r="475" spans="1:15" hidden="1" x14ac:dyDescent="0.25">
      <c r="A475">
        <v>1</v>
      </c>
      <c r="B475">
        <v>16</v>
      </c>
      <c r="C475" t="s">
        <v>791</v>
      </c>
      <c r="D475">
        <v>161</v>
      </c>
      <c r="E475" t="s">
        <v>27884</v>
      </c>
      <c r="F475">
        <v>16103</v>
      </c>
      <c r="G475" t="s">
        <v>27888</v>
      </c>
      <c r="H475" t="s">
        <v>27852</v>
      </c>
      <c r="I475">
        <v>4</v>
      </c>
      <c r="J475">
        <v>100104</v>
      </c>
      <c r="K475" t="s">
        <v>11362</v>
      </c>
      <c r="L475">
        <v>100104006</v>
      </c>
      <c r="M475" t="s">
        <v>11368</v>
      </c>
      <c r="N475">
        <v>1</v>
      </c>
      <c r="O475">
        <v>0</v>
      </c>
    </row>
    <row r="476" spans="1:15" hidden="1" x14ac:dyDescent="0.25">
      <c r="A476">
        <v>1</v>
      </c>
      <c r="B476">
        <v>16</v>
      </c>
      <c r="C476" t="s">
        <v>791</v>
      </c>
      <c r="D476">
        <v>161</v>
      </c>
      <c r="E476" t="s">
        <v>27884</v>
      </c>
      <c r="F476">
        <v>16108</v>
      </c>
      <c r="G476" t="s">
        <v>2047</v>
      </c>
      <c r="H476" t="s">
        <v>27853</v>
      </c>
      <c r="I476">
        <v>2</v>
      </c>
      <c r="J476">
        <v>100101</v>
      </c>
      <c r="K476" t="s">
        <v>11256</v>
      </c>
      <c r="L476">
        <v>100101001</v>
      </c>
      <c r="M476" t="s">
        <v>18392</v>
      </c>
      <c r="N476">
        <v>1</v>
      </c>
      <c r="O476">
        <v>0</v>
      </c>
    </row>
    <row r="477" spans="1:15" hidden="1" x14ac:dyDescent="0.25">
      <c r="A477">
        <v>1</v>
      </c>
      <c r="B477">
        <v>16</v>
      </c>
      <c r="C477" t="s">
        <v>791</v>
      </c>
      <c r="D477">
        <v>161</v>
      </c>
      <c r="E477" t="s">
        <v>27884</v>
      </c>
      <c r="F477">
        <v>16108</v>
      </c>
      <c r="G477" t="s">
        <v>2047</v>
      </c>
      <c r="H477" t="s">
        <v>27853</v>
      </c>
      <c r="I477">
        <v>2</v>
      </c>
      <c r="J477">
        <v>100101</v>
      </c>
      <c r="K477" t="s">
        <v>11256</v>
      </c>
      <c r="L477">
        <v>100101008</v>
      </c>
      <c r="M477" t="s">
        <v>27843</v>
      </c>
      <c r="N477">
        <v>1</v>
      </c>
      <c r="O477">
        <v>0</v>
      </c>
    </row>
    <row r="478" spans="1:15" hidden="1" x14ac:dyDescent="0.25">
      <c r="A478">
        <v>1</v>
      </c>
      <c r="B478">
        <v>16</v>
      </c>
      <c r="C478" t="s">
        <v>791</v>
      </c>
      <c r="D478">
        <v>161</v>
      </c>
      <c r="E478" t="s">
        <v>27884</v>
      </c>
      <c r="F478">
        <v>16108</v>
      </c>
      <c r="G478" t="s">
        <v>2047</v>
      </c>
      <c r="H478" t="s">
        <v>27853</v>
      </c>
      <c r="I478">
        <v>2</v>
      </c>
      <c r="J478">
        <v>100112</v>
      </c>
      <c r="K478" t="s">
        <v>11530</v>
      </c>
      <c r="L478">
        <v>100112025</v>
      </c>
      <c r="M478" t="s">
        <v>11631</v>
      </c>
      <c r="N478">
        <v>1</v>
      </c>
      <c r="O478">
        <v>0</v>
      </c>
    </row>
    <row r="479" spans="1:15" hidden="1" x14ac:dyDescent="0.25">
      <c r="A479">
        <v>1</v>
      </c>
      <c r="B479">
        <v>16</v>
      </c>
      <c r="C479" t="s">
        <v>791</v>
      </c>
      <c r="D479">
        <v>163</v>
      </c>
      <c r="E479" t="s">
        <v>27889</v>
      </c>
      <c r="F479">
        <v>16301</v>
      </c>
      <c r="G479" t="s">
        <v>2074</v>
      </c>
      <c r="H479" t="s">
        <v>27853</v>
      </c>
      <c r="I479">
        <v>2</v>
      </c>
      <c r="J479">
        <v>100101</v>
      </c>
      <c r="K479" t="s">
        <v>11256</v>
      </c>
      <c r="L479">
        <v>100101001</v>
      </c>
      <c r="M479" t="s">
        <v>18392</v>
      </c>
      <c r="N479">
        <v>5</v>
      </c>
      <c r="O479">
        <v>0</v>
      </c>
    </row>
    <row r="480" spans="1:15" hidden="1" x14ac:dyDescent="0.25">
      <c r="A480">
        <v>1</v>
      </c>
      <c r="B480">
        <v>16</v>
      </c>
      <c r="C480" t="s">
        <v>791</v>
      </c>
      <c r="D480">
        <v>163</v>
      </c>
      <c r="E480" t="s">
        <v>27889</v>
      </c>
      <c r="F480">
        <v>16301</v>
      </c>
      <c r="G480" t="s">
        <v>2074</v>
      </c>
      <c r="H480" t="s">
        <v>27853</v>
      </c>
      <c r="I480">
        <v>2</v>
      </c>
      <c r="J480">
        <v>100101</v>
      </c>
      <c r="K480" t="s">
        <v>11256</v>
      </c>
      <c r="L480">
        <v>100101004</v>
      </c>
      <c r="M480" t="s">
        <v>16281</v>
      </c>
      <c r="N480">
        <v>6</v>
      </c>
      <c r="O480">
        <v>0</v>
      </c>
    </row>
    <row r="481" spans="1:15" hidden="1" x14ac:dyDescent="0.25">
      <c r="A481">
        <v>1</v>
      </c>
      <c r="B481">
        <v>16</v>
      </c>
      <c r="C481" t="s">
        <v>791</v>
      </c>
      <c r="D481">
        <v>163</v>
      </c>
      <c r="E481" t="s">
        <v>27889</v>
      </c>
      <c r="F481">
        <v>16301</v>
      </c>
      <c r="G481" t="s">
        <v>2074</v>
      </c>
      <c r="H481" t="s">
        <v>27853</v>
      </c>
      <c r="I481">
        <v>2</v>
      </c>
      <c r="J481">
        <v>100101</v>
      </c>
      <c r="K481" t="s">
        <v>11256</v>
      </c>
      <c r="L481">
        <v>100101008</v>
      </c>
      <c r="M481" t="s">
        <v>27861</v>
      </c>
      <c r="N481">
        <v>5</v>
      </c>
      <c r="O481">
        <v>0</v>
      </c>
    </row>
    <row r="482" spans="1:15" hidden="1" x14ac:dyDescent="0.25">
      <c r="A482">
        <v>1</v>
      </c>
      <c r="B482">
        <v>16</v>
      </c>
      <c r="C482" t="s">
        <v>791</v>
      </c>
      <c r="D482">
        <v>163</v>
      </c>
      <c r="E482" t="s">
        <v>27889</v>
      </c>
      <c r="F482">
        <v>16301</v>
      </c>
      <c r="G482" t="s">
        <v>2074</v>
      </c>
      <c r="H482" t="s">
        <v>27853</v>
      </c>
      <c r="I482">
        <v>2</v>
      </c>
      <c r="J482">
        <v>100101</v>
      </c>
      <c r="K482" t="s">
        <v>11256</v>
      </c>
      <c r="L482">
        <v>100101008</v>
      </c>
      <c r="M482" t="s">
        <v>27843</v>
      </c>
      <c r="N482">
        <v>2</v>
      </c>
      <c r="O482">
        <v>0</v>
      </c>
    </row>
    <row r="483" spans="1:15" hidden="1" x14ac:dyDescent="0.25">
      <c r="A483">
        <v>1</v>
      </c>
      <c r="B483">
        <v>16</v>
      </c>
      <c r="C483" t="s">
        <v>791</v>
      </c>
      <c r="D483">
        <v>163</v>
      </c>
      <c r="E483" t="s">
        <v>27889</v>
      </c>
      <c r="F483">
        <v>16301</v>
      </c>
      <c r="G483" t="s">
        <v>2074</v>
      </c>
      <c r="H483" t="s">
        <v>27853</v>
      </c>
      <c r="I483">
        <v>2</v>
      </c>
      <c r="J483">
        <v>100103</v>
      </c>
      <c r="K483" t="s">
        <v>11337</v>
      </c>
      <c r="L483">
        <v>100103001</v>
      </c>
      <c r="M483" t="s">
        <v>18402</v>
      </c>
      <c r="N483">
        <v>1</v>
      </c>
      <c r="O483">
        <v>0</v>
      </c>
    </row>
    <row r="484" spans="1:15" hidden="1" x14ac:dyDescent="0.25">
      <c r="A484">
        <v>1</v>
      </c>
      <c r="B484">
        <v>16</v>
      </c>
      <c r="C484" t="s">
        <v>791</v>
      </c>
      <c r="D484">
        <v>163</v>
      </c>
      <c r="E484" t="s">
        <v>27889</v>
      </c>
      <c r="F484">
        <v>16301</v>
      </c>
      <c r="G484" t="s">
        <v>2074</v>
      </c>
      <c r="H484" t="s">
        <v>27853</v>
      </c>
      <c r="I484">
        <v>2</v>
      </c>
      <c r="J484">
        <v>100103</v>
      </c>
      <c r="K484" t="s">
        <v>11337</v>
      </c>
      <c r="L484">
        <v>100103004</v>
      </c>
      <c r="M484" t="s">
        <v>27844</v>
      </c>
      <c r="N484">
        <v>1</v>
      </c>
      <c r="O484">
        <v>0</v>
      </c>
    </row>
    <row r="485" spans="1:15" hidden="1" x14ac:dyDescent="0.25">
      <c r="A485">
        <v>1</v>
      </c>
      <c r="B485">
        <v>16</v>
      </c>
      <c r="C485" t="s">
        <v>791</v>
      </c>
      <c r="D485">
        <v>163</v>
      </c>
      <c r="E485" t="s">
        <v>27889</v>
      </c>
      <c r="F485">
        <v>16301</v>
      </c>
      <c r="G485" t="s">
        <v>2074</v>
      </c>
      <c r="H485" t="s">
        <v>27853</v>
      </c>
      <c r="I485">
        <v>2</v>
      </c>
      <c r="J485">
        <v>100112</v>
      </c>
      <c r="K485" t="s">
        <v>11530</v>
      </c>
      <c r="L485">
        <v>100112004</v>
      </c>
      <c r="M485" t="s">
        <v>16326</v>
      </c>
      <c r="N485">
        <v>1</v>
      </c>
      <c r="O485">
        <v>0</v>
      </c>
    </row>
    <row r="486" spans="1:15" hidden="1" x14ac:dyDescent="0.25">
      <c r="A486">
        <v>1</v>
      </c>
      <c r="B486">
        <v>16</v>
      </c>
      <c r="C486" t="s">
        <v>791</v>
      </c>
      <c r="D486">
        <v>163</v>
      </c>
      <c r="E486" t="s">
        <v>27889</v>
      </c>
      <c r="F486">
        <v>16301</v>
      </c>
      <c r="G486" t="s">
        <v>2074</v>
      </c>
      <c r="H486" t="s">
        <v>27853</v>
      </c>
      <c r="I486">
        <v>2</v>
      </c>
      <c r="J486">
        <v>100112</v>
      </c>
      <c r="K486" t="s">
        <v>11530</v>
      </c>
      <c r="L486">
        <v>100112018</v>
      </c>
      <c r="M486" t="s">
        <v>11596</v>
      </c>
      <c r="N486">
        <v>2</v>
      </c>
      <c r="O486">
        <v>0</v>
      </c>
    </row>
    <row r="487" spans="1:15" hidden="1" x14ac:dyDescent="0.25">
      <c r="A487">
        <v>1</v>
      </c>
      <c r="B487">
        <v>16</v>
      </c>
      <c r="C487" t="s">
        <v>791</v>
      </c>
      <c r="D487">
        <v>163</v>
      </c>
      <c r="E487" t="s">
        <v>27889</v>
      </c>
      <c r="F487">
        <v>16301</v>
      </c>
      <c r="G487" t="s">
        <v>2074</v>
      </c>
      <c r="H487" t="s">
        <v>27853</v>
      </c>
      <c r="I487">
        <v>2</v>
      </c>
      <c r="J487">
        <v>100112</v>
      </c>
      <c r="K487" t="s">
        <v>11530</v>
      </c>
      <c r="L487">
        <v>100112022</v>
      </c>
      <c r="M487" t="s">
        <v>27821</v>
      </c>
      <c r="N487">
        <v>2</v>
      </c>
      <c r="O487">
        <v>0</v>
      </c>
    </row>
    <row r="488" spans="1:15" hidden="1" x14ac:dyDescent="0.25">
      <c r="A488">
        <v>1</v>
      </c>
      <c r="B488">
        <v>16</v>
      </c>
      <c r="C488" t="s">
        <v>791</v>
      </c>
      <c r="D488">
        <v>163</v>
      </c>
      <c r="E488" t="s">
        <v>27889</v>
      </c>
      <c r="F488">
        <v>16301</v>
      </c>
      <c r="G488" t="s">
        <v>2074</v>
      </c>
      <c r="H488" t="s">
        <v>27853</v>
      </c>
      <c r="I488">
        <v>2</v>
      </c>
      <c r="J488">
        <v>100112</v>
      </c>
      <c r="K488" t="s">
        <v>11530</v>
      </c>
      <c r="L488">
        <v>100112025</v>
      </c>
      <c r="M488" t="s">
        <v>11631</v>
      </c>
      <c r="N488">
        <v>3</v>
      </c>
      <c r="O488">
        <v>0</v>
      </c>
    </row>
    <row r="489" spans="1:15" hidden="1" x14ac:dyDescent="0.25">
      <c r="A489">
        <v>1</v>
      </c>
      <c r="B489">
        <v>16</v>
      </c>
      <c r="C489" t="s">
        <v>791</v>
      </c>
      <c r="D489">
        <v>163</v>
      </c>
      <c r="E489" t="s">
        <v>27889</v>
      </c>
      <c r="F489">
        <v>16301</v>
      </c>
      <c r="G489" t="s">
        <v>2074</v>
      </c>
      <c r="H489" t="s">
        <v>27853</v>
      </c>
      <c r="I489">
        <v>2</v>
      </c>
      <c r="J489">
        <v>100112</v>
      </c>
      <c r="K489" t="s">
        <v>11530</v>
      </c>
      <c r="L489">
        <v>100112031</v>
      </c>
      <c r="M489" t="s">
        <v>27890</v>
      </c>
      <c r="N489">
        <v>1</v>
      </c>
      <c r="O489">
        <v>0</v>
      </c>
    </row>
    <row r="490" spans="1:15" hidden="1" x14ac:dyDescent="0.25">
      <c r="A490">
        <v>1</v>
      </c>
      <c r="B490">
        <v>16</v>
      </c>
      <c r="C490" t="s">
        <v>791</v>
      </c>
      <c r="D490">
        <v>163</v>
      </c>
      <c r="E490" t="s">
        <v>27889</v>
      </c>
      <c r="F490">
        <v>16301</v>
      </c>
      <c r="G490" t="s">
        <v>2074</v>
      </c>
      <c r="H490" t="s">
        <v>27853</v>
      </c>
      <c r="I490">
        <v>2</v>
      </c>
      <c r="J490">
        <v>100114</v>
      </c>
      <c r="K490" t="s">
        <v>11810</v>
      </c>
      <c r="L490">
        <v>100114013</v>
      </c>
      <c r="M490" t="s">
        <v>11851</v>
      </c>
      <c r="N490">
        <v>1</v>
      </c>
      <c r="O490">
        <v>0</v>
      </c>
    </row>
    <row r="491" spans="1:15" hidden="1" x14ac:dyDescent="0.25">
      <c r="A491">
        <v>1</v>
      </c>
      <c r="B491">
        <v>16</v>
      </c>
      <c r="C491" t="s">
        <v>791</v>
      </c>
      <c r="D491">
        <v>163</v>
      </c>
      <c r="E491" t="s">
        <v>27889</v>
      </c>
      <c r="F491">
        <v>16301</v>
      </c>
      <c r="G491" t="s">
        <v>2074</v>
      </c>
      <c r="H491" t="s">
        <v>27852</v>
      </c>
      <c r="I491">
        <v>4</v>
      </c>
      <c r="J491">
        <v>100101</v>
      </c>
      <c r="K491" t="s">
        <v>11256</v>
      </c>
      <c r="L491">
        <v>100101001</v>
      </c>
      <c r="M491" t="s">
        <v>18392</v>
      </c>
      <c r="N491">
        <v>1</v>
      </c>
      <c r="O491">
        <v>0</v>
      </c>
    </row>
    <row r="492" spans="1:15" hidden="1" x14ac:dyDescent="0.25">
      <c r="A492">
        <v>1</v>
      </c>
      <c r="B492">
        <v>16</v>
      </c>
      <c r="C492" t="s">
        <v>791</v>
      </c>
      <c r="D492">
        <v>163</v>
      </c>
      <c r="E492" t="s">
        <v>27889</v>
      </c>
      <c r="F492">
        <v>16301</v>
      </c>
      <c r="G492" t="s">
        <v>2074</v>
      </c>
      <c r="H492" t="s">
        <v>27866</v>
      </c>
      <c r="I492">
        <v>7</v>
      </c>
      <c r="J492">
        <v>100112</v>
      </c>
      <c r="K492" t="s">
        <v>11530</v>
      </c>
      <c r="L492">
        <v>100112024</v>
      </c>
      <c r="M492" t="s">
        <v>11626</v>
      </c>
      <c r="N492">
        <v>1</v>
      </c>
      <c r="O492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5"/>
      <c r="B3" s="26"/>
      <c r="C3" s="27"/>
    </row>
    <row r="4" spans="1:3" x14ac:dyDescent="0.25">
      <c r="A4" s="28"/>
      <c r="B4" s="29"/>
      <c r="C4" s="30"/>
    </row>
    <row r="5" spans="1:3" x14ac:dyDescent="0.25">
      <c r="A5" s="28"/>
      <c r="B5" s="29"/>
      <c r="C5" s="30"/>
    </row>
    <row r="6" spans="1:3" x14ac:dyDescent="0.25">
      <c r="A6" s="28"/>
      <c r="B6" s="29"/>
      <c r="C6" s="30"/>
    </row>
    <row r="7" spans="1:3" x14ac:dyDescent="0.25">
      <c r="A7" s="28"/>
      <c r="B7" s="29"/>
      <c r="C7" s="30"/>
    </row>
    <row r="8" spans="1:3" x14ac:dyDescent="0.25">
      <c r="A8" s="28"/>
      <c r="B8" s="29"/>
      <c r="C8" s="30"/>
    </row>
    <row r="9" spans="1:3" x14ac:dyDescent="0.25">
      <c r="A9" s="28"/>
      <c r="B9" s="29"/>
      <c r="C9" s="30"/>
    </row>
    <row r="10" spans="1:3" x14ac:dyDescent="0.25">
      <c r="A10" s="28"/>
      <c r="B10" s="29"/>
      <c r="C10" s="30"/>
    </row>
    <row r="11" spans="1:3" x14ac:dyDescent="0.25">
      <c r="A11" s="28"/>
      <c r="B11" s="29"/>
      <c r="C11" s="30"/>
    </row>
    <row r="12" spans="1:3" x14ac:dyDescent="0.25">
      <c r="A12" s="28"/>
      <c r="B12" s="29"/>
      <c r="C12" s="30"/>
    </row>
    <row r="13" spans="1:3" x14ac:dyDescent="0.25">
      <c r="A13" s="28"/>
      <c r="B13" s="29"/>
      <c r="C13" s="30"/>
    </row>
    <row r="14" spans="1:3" x14ac:dyDescent="0.25">
      <c r="A14" s="28"/>
      <c r="B14" s="29"/>
      <c r="C14" s="30"/>
    </row>
    <row r="15" spans="1:3" x14ac:dyDescent="0.25">
      <c r="A15" s="28"/>
      <c r="B15" s="29"/>
      <c r="C15" s="30"/>
    </row>
    <row r="16" spans="1:3" x14ac:dyDescent="0.25">
      <c r="A16" s="28"/>
      <c r="B16" s="29"/>
      <c r="C16" s="30"/>
    </row>
    <row r="17" spans="1:3" x14ac:dyDescent="0.25">
      <c r="A17" s="28"/>
      <c r="B17" s="29"/>
      <c r="C17" s="30"/>
    </row>
    <row r="18" spans="1:3" x14ac:dyDescent="0.25">
      <c r="A18" s="28"/>
      <c r="B18" s="29"/>
      <c r="C18" s="30"/>
    </row>
    <row r="19" spans="1:3" x14ac:dyDescent="0.25">
      <c r="A19" s="28"/>
      <c r="B19" s="29"/>
      <c r="C19" s="30"/>
    </row>
    <row r="20" spans="1:3" x14ac:dyDescent="0.25">
      <c r="A20" s="31"/>
      <c r="B20" s="32"/>
      <c r="C20" s="3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17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25428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25428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26046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26047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26048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26049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26050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26051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26052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26053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26054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26055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26056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26057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26058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26059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26060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26061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26062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26063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26064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26065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26066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26067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26068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26069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26070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26071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26072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26073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26074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26075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26076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26077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26078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26079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26080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26081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26082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26083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26084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26085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26086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26087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26088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26089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26090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26091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26092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26093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26094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26095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26096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26097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26098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26099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26100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26101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26102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26103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26104</v>
      </c>
      <c r="H72" s="1">
        <f>+Temporalidad[[#This Row],[ID]]</f>
        <v>61</v>
      </c>
    </row>
    <row r="73" spans="1:8" x14ac:dyDescent="0.25">
      <c r="A73">
        <v>62</v>
      </c>
      <c r="B73" s="17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26105</v>
      </c>
      <c r="H73" s="1">
        <f>+Temporalidad[[#This Row],[ID]]</f>
        <v>62</v>
      </c>
    </row>
    <row r="74" spans="1:8" x14ac:dyDescent="0.25">
      <c r="A74">
        <v>63</v>
      </c>
      <c r="B74" s="17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26106</v>
      </c>
      <c r="H74" s="1">
        <f>+Temporalidad[[#This Row],[ID]]</f>
        <v>63</v>
      </c>
    </row>
    <row r="75" spans="1:8" x14ac:dyDescent="0.25">
      <c r="A75">
        <v>64</v>
      </c>
      <c r="B75" s="17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26107</v>
      </c>
      <c r="H75" s="1">
        <f>+Temporalidad[[#This Row],[ID]]</f>
        <v>64</v>
      </c>
    </row>
    <row r="76" spans="1:8" x14ac:dyDescent="0.25">
      <c r="A76">
        <v>65</v>
      </c>
      <c r="B76" s="17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26108</v>
      </c>
      <c r="H76" s="1">
        <f>+Temporalidad[[#This Row],[ID]]</f>
        <v>65</v>
      </c>
    </row>
    <row r="77" spans="1:8" x14ac:dyDescent="0.25">
      <c r="A77">
        <v>66</v>
      </c>
      <c r="B77" s="17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26109</v>
      </c>
      <c r="H77" s="1">
        <f>+Temporalidad[[#This Row],[ID]]</f>
        <v>66</v>
      </c>
    </row>
    <row r="78" spans="1:8" x14ac:dyDescent="0.25">
      <c r="A78">
        <v>67</v>
      </c>
      <c r="B78" s="17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26110</v>
      </c>
      <c r="H78" s="1">
        <f>+Temporalidad[[#This Row],[ID]]</f>
        <v>67</v>
      </c>
    </row>
    <row r="79" spans="1:8" x14ac:dyDescent="0.25">
      <c r="A79">
        <v>68</v>
      </c>
      <c r="B79" s="17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26111</v>
      </c>
      <c r="H79" s="1">
        <f>+Temporalidad[[#This Row],[ID]]</f>
        <v>68</v>
      </c>
    </row>
    <row r="80" spans="1:8" x14ac:dyDescent="0.25">
      <c r="A80">
        <v>69</v>
      </c>
      <c r="B80" s="17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26112</v>
      </c>
      <c r="H80" s="1">
        <f>+Temporalidad[[#This Row],[ID]]</f>
        <v>69</v>
      </c>
    </row>
    <row r="81" spans="1:8" x14ac:dyDescent="0.25">
      <c r="A81">
        <v>70</v>
      </c>
      <c r="B81" s="17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26113</v>
      </c>
      <c r="H81" s="1">
        <f>+Temporalidad[[#This Row],[ID]]</f>
        <v>70</v>
      </c>
    </row>
    <row r="82" spans="1:8" x14ac:dyDescent="0.25">
      <c r="A82">
        <v>71</v>
      </c>
      <c r="B82" s="17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26114</v>
      </c>
      <c r="H82" s="1">
        <f>+Temporalidad[[#This Row],[ID]]</f>
        <v>71</v>
      </c>
    </row>
    <row r="83" spans="1:8" x14ac:dyDescent="0.25">
      <c r="A83">
        <v>72</v>
      </c>
      <c r="B83" s="17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26115</v>
      </c>
      <c r="H83" s="1">
        <f>+Temporalidad[[#This Row],[ID]]</f>
        <v>72</v>
      </c>
    </row>
    <row r="84" spans="1:8" x14ac:dyDescent="0.25">
      <c r="A84">
        <v>73</v>
      </c>
      <c r="B84" s="17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26116</v>
      </c>
      <c r="H84" s="1">
        <f>+Temporalidad[[#This Row],[ID]]</f>
        <v>73</v>
      </c>
    </row>
    <row r="85" spans="1:8" x14ac:dyDescent="0.25">
      <c r="A85">
        <v>74</v>
      </c>
      <c r="B85" s="17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26117</v>
      </c>
      <c r="H85" s="1">
        <f>+Temporalidad[[#This Row],[ID]]</f>
        <v>74</v>
      </c>
    </row>
    <row r="86" spans="1:8" x14ac:dyDescent="0.25">
      <c r="A86">
        <v>75</v>
      </c>
      <c r="B86" s="17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26118</v>
      </c>
      <c r="H86" s="1">
        <f>+Temporalidad[[#This Row],[ID]]</f>
        <v>75</v>
      </c>
    </row>
    <row r="87" spans="1:8" x14ac:dyDescent="0.25">
      <c r="A87">
        <v>76</v>
      </c>
      <c r="B87" s="17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26119</v>
      </c>
      <c r="H87" s="1">
        <f>+Temporalidad[[#This Row],[ID]]</f>
        <v>76</v>
      </c>
    </row>
    <row r="88" spans="1:8" x14ac:dyDescent="0.25">
      <c r="A88">
        <v>77</v>
      </c>
      <c r="B88" s="17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26120</v>
      </c>
      <c r="H88" s="1">
        <f>+Temporalidad[[#This Row],[ID]]</f>
        <v>77</v>
      </c>
    </row>
    <row r="89" spans="1:8" x14ac:dyDescent="0.25">
      <c r="A89">
        <v>78</v>
      </c>
      <c r="B89" s="17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26121</v>
      </c>
      <c r="H89" s="1">
        <f>+Temporalidad[[#This Row],[ID]]</f>
        <v>78</v>
      </c>
    </row>
    <row r="90" spans="1:8" x14ac:dyDescent="0.25">
      <c r="A90">
        <v>79</v>
      </c>
      <c r="B90" s="17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26122</v>
      </c>
      <c r="H90" s="1">
        <f>+Temporalidad[[#This Row],[ID]]</f>
        <v>79</v>
      </c>
    </row>
    <row r="91" spans="1:8" x14ac:dyDescent="0.25">
      <c r="A91">
        <v>80</v>
      </c>
      <c r="B91" s="17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26123</v>
      </c>
      <c r="H91" s="1">
        <f>+Temporalidad[[#This Row],[ID]]</f>
        <v>80</v>
      </c>
    </row>
    <row r="92" spans="1:8" x14ac:dyDescent="0.25">
      <c r="A92">
        <v>81</v>
      </c>
      <c r="B92" s="17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26124</v>
      </c>
      <c r="H92" s="1">
        <f>+Temporalidad[[#This Row],[ID]]</f>
        <v>81</v>
      </c>
    </row>
    <row r="93" spans="1:8" x14ac:dyDescent="0.25">
      <c r="A93">
        <v>82</v>
      </c>
      <c r="B93" s="17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26125</v>
      </c>
      <c r="H93" s="1">
        <f>+Temporalidad[[#This Row],[ID]]</f>
        <v>82</v>
      </c>
    </row>
    <row r="94" spans="1:8" x14ac:dyDescent="0.25">
      <c r="A94">
        <v>83</v>
      </c>
      <c r="B94" s="17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26126</v>
      </c>
      <c r="H94" s="1">
        <f>+Temporalidad[[#This Row],[ID]]</f>
        <v>83</v>
      </c>
    </row>
    <row r="95" spans="1:8" x14ac:dyDescent="0.25">
      <c r="A95">
        <v>84</v>
      </c>
      <c r="B95" s="17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26127</v>
      </c>
      <c r="H95" s="1">
        <f>+Temporalidad[[#This Row],[ID]]</f>
        <v>84</v>
      </c>
    </row>
    <row r="96" spans="1:8" x14ac:dyDescent="0.25">
      <c r="A96">
        <v>85</v>
      </c>
      <c r="B96" s="17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26128</v>
      </c>
      <c r="H96" s="1">
        <f>+Temporalidad[[#This Row],[ID]]</f>
        <v>85</v>
      </c>
    </row>
    <row r="97" spans="1:8" x14ac:dyDescent="0.25">
      <c r="A97">
        <v>86</v>
      </c>
      <c r="B97" s="17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26129</v>
      </c>
      <c r="H97" s="1">
        <f>+Temporalidad[[#This Row],[ID]]</f>
        <v>86</v>
      </c>
    </row>
    <row r="98" spans="1:8" x14ac:dyDescent="0.25">
      <c r="A98">
        <v>87</v>
      </c>
      <c r="B98" s="17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26130</v>
      </c>
      <c r="H98" s="1">
        <f>+Temporalidad[[#This Row],[ID]]</f>
        <v>87</v>
      </c>
    </row>
    <row r="99" spans="1:8" x14ac:dyDescent="0.25">
      <c r="A99">
        <v>88</v>
      </c>
      <c r="B99" s="17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26131</v>
      </c>
      <c r="H99" s="1">
        <f>+Temporalidad[[#This Row],[ID]]</f>
        <v>88</v>
      </c>
    </row>
    <row r="100" spans="1:8" x14ac:dyDescent="0.25">
      <c r="A100">
        <v>89</v>
      </c>
      <c r="B100" s="17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26132</v>
      </c>
      <c r="H100" s="1">
        <f>+Temporalidad[[#This Row],[ID]]</f>
        <v>89</v>
      </c>
    </row>
    <row r="101" spans="1:8" x14ac:dyDescent="0.25">
      <c r="A101">
        <v>90</v>
      </c>
      <c r="B101" s="17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26133</v>
      </c>
      <c r="H101" s="1">
        <f>+Temporalidad[[#This Row],[ID]]</f>
        <v>90</v>
      </c>
    </row>
    <row r="102" spans="1:8" x14ac:dyDescent="0.25">
      <c r="A102">
        <v>91</v>
      </c>
      <c r="B102" s="17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26134</v>
      </c>
      <c r="H102" s="1">
        <f>+Temporalidad[[#This Row],[ID]]</f>
        <v>91</v>
      </c>
    </row>
    <row r="103" spans="1:8" x14ac:dyDescent="0.25">
      <c r="A103">
        <v>92</v>
      </c>
      <c r="B103" s="17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26135</v>
      </c>
      <c r="H103" s="1">
        <f>+Temporalidad[[#This Row],[ID]]</f>
        <v>92</v>
      </c>
    </row>
    <row r="104" spans="1:8" x14ac:dyDescent="0.25">
      <c r="A104">
        <v>93</v>
      </c>
      <c r="B104" s="17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26136</v>
      </c>
      <c r="H104" s="1">
        <f>+Temporalidad[[#This Row],[ID]]</f>
        <v>93</v>
      </c>
    </row>
    <row r="105" spans="1:8" x14ac:dyDescent="0.25">
      <c r="A105">
        <v>94</v>
      </c>
      <c r="B105" s="17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26137</v>
      </c>
      <c r="H105" s="1">
        <f>+Temporalidad[[#This Row],[ID]]</f>
        <v>94</v>
      </c>
    </row>
    <row r="106" spans="1:8" x14ac:dyDescent="0.25">
      <c r="A106">
        <v>95</v>
      </c>
      <c r="B106" s="17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26138</v>
      </c>
      <c r="H106" s="1">
        <f>+Temporalidad[[#This Row],[ID]]</f>
        <v>95</v>
      </c>
    </row>
    <row r="107" spans="1:8" x14ac:dyDescent="0.25">
      <c r="A107">
        <v>96</v>
      </c>
      <c r="B107" s="17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26139</v>
      </c>
      <c r="H107" s="1">
        <f>+Temporalidad[[#This Row],[ID]]</f>
        <v>96</v>
      </c>
    </row>
    <row r="108" spans="1:8" x14ac:dyDescent="0.25">
      <c r="A108">
        <v>97</v>
      </c>
      <c r="B108" s="17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26140</v>
      </c>
      <c r="H108" s="1">
        <f>+Temporalidad[[#This Row],[ID]]</f>
        <v>97</v>
      </c>
    </row>
    <row r="109" spans="1:8" x14ac:dyDescent="0.25">
      <c r="A109">
        <v>98</v>
      </c>
      <c r="B109" s="17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26141</v>
      </c>
      <c r="H109" s="1">
        <f>+Temporalidad[[#This Row],[ID]]</f>
        <v>98</v>
      </c>
    </row>
    <row r="110" spans="1:8" x14ac:dyDescent="0.25">
      <c r="A110">
        <v>99</v>
      </c>
      <c r="B110" s="17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26142</v>
      </c>
      <c r="H110" s="1">
        <f>+Temporalidad[[#This Row],[ID]]</f>
        <v>99</v>
      </c>
    </row>
    <row r="111" spans="1:8" x14ac:dyDescent="0.25">
      <c r="A111">
        <v>100</v>
      </c>
      <c r="B111" s="17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26143</v>
      </c>
      <c r="H111" s="1">
        <f>+Temporalidad[[#This Row],[ID]]</f>
        <v>100</v>
      </c>
    </row>
    <row r="112" spans="1:8" x14ac:dyDescent="0.25">
      <c r="A112">
        <v>101</v>
      </c>
      <c r="B112" s="17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26144</v>
      </c>
      <c r="H112" s="1">
        <f>+Temporalidad[[#This Row],[ID]]</f>
        <v>101</v>
      </c>
    </row>
    <row r="113" spans="1:8" x14ac:dyDescent="0.25">
      <c r="A113">
        <v>102</v>
      </c>
      <c r="B113" s="17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26145</v>
      </c>
      <c r="H113" s="1">
        <f>+Temporalidad[[#This Row],[ID]]</f>
        <v>102</v>
      </c>
    </row>
    <row r="114" spans="1:8" x14ac:dyDescent="0.25">
      <c r="A114">
        <v>103</v>
      </c>
      <c r="B114" s="17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26146</v>
      </c>
      <c r="H114" s="1">
        <f>+Temporalidad[[#This Row],[ID]]</f>
        <v>103</v>
      </c>
    </row>
    <row r="115" spans="1:8" x14ac:dyDescent="0.25">
      <c r="A115">
        <v>104</v>
      </c>
      <c r="B115" s="17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26147</v>
      </c>
      <c r="H115" s="1">
        <f>+Temporalidad[[#This Row],[ID]]</f>
        <v>104</v>
      </c>
    </row>
    <row r="116" spans="1:8" x14ac:dyDescent="0.25">
      <c r="A116">
        <v>105</v>
      </c>
      <c r="B116" s="17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26148</v>
      </c>
      <c r="H116" s="1">
        <f>+Temporalidad[[#This Row],[ID]]</f>
        <v>105</v>
      </c>
    </row>
    <row r="117" spans="1:8" x14ac:dyDescent="0.25">
      <c r="A117">
        <v>106</v>
      </c>
      <c r="B117" s="17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26149</v>
      </c>
      <c r="H117" s="1">
        <f>+Temporalidad[[#This Row],[ID]]</f>
        <v>106</v>
      </c>
    </row>
    <row r="118" spans="1:8" x14ac:dyDescent="0.25">
      <c r="A118">
        <v>107</v>
      </c>
      <c r="B118" s="17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26150</v>
      </c>
      <c r="H118" s="1">
        <f>+Temporalidad[[#This Row],[ID]]</f>
        <v>107</v>
      </c>
    </row>
    <row r="119" spans="1:8" x14ac:dyDescent="0.25">
      <c r="A119">
        <v>108</v>
      </c>
      <c r="B119" s="17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26151</v>
      </c>
      <c r="H119" s="1">
        <f>+Temporalidad[[#This Row],[ID]]</f>
        <v>108</v>
      </c>
    </row>
    <row r="120" spans="1:8" x14ac:dyDescent="0.25">
      <c r="A120">
        <v>109</v>
      </c>
      <c r="B120" s="17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26152</v>
      </c>
      <c r="H120" s="1">
        <f>+Temporalidad[[#This Row],[ID]]</f>
        <v>109</v>
      </c>
    </row>
    <row r="121" spans="1:8" x14ac:dyDescent="0.25">
      <c r="A121">
        <v>110</v>
      </c>
      <c r="B121" s="17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26153</v>
      </c>
      <c r="H121" s="1">
        <f>+Temporalidad[[#This Row],[ID]]</f>
        <v>110</v>
      </c>
    </row>
    <row r="122" spans="1:8" x14ac:dyDescent="0.25">
      <c r="A122">
        <v>111</v>
      </c>
      <c r="B122" s="17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26154</v>
      </c>
      <c r="H122" s="1">
        <f>+Temporalidad[[#This Row],[ID]]</f>
        <v>111</v>
      </c>
    </row>
    <row r="123" spans="1:8" x14ac:dyDescent="0.25">
      <c r="A123">
        <v>112</v>
      </c>
      <c r="B123" s="17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26155</v>
      </c>
      <c r="H123" s="1">
        <f>+Temporalidad[[#This Row],[ID]]</f>
        <v>112</v>
      </c>
    </row>
    <row r="124" spans="1:8" x14ac:dyDescent="0.25">
      <c r="A124">
        <v>113</v>
      </c>
      <c r="B124" s="17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26156</v>
      </c>
      <c r="H124" s="1">
        <f>+Temporalidad[[#This Row],[ID]]</f>
        <v>113</v>
      </c>
    </row>
    <row r="125" spans="1:8" x14ac:dyDescent="0.25">
      <c r="A125">
        <v>114</v>
      </c>
      <c r="B125" s="17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26157</v>
      </c>
      <c r="H125" s="1">
        <f>+Temporalidad[[#This Row],[ID]]</f>
        <v>114</v>
      </c>
    </row>
    <row r="126" spans="1:8" x14ac:dyDescent="0.25">
      <c r="A126">
        <v>115</v>
      </c>
      <c r="B126" s="17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26158</v>
      </c>
      <c r="H126" s="1">
        <f>+Temporalidad[[#This Row],[ID]]</f>
        <v>115</v>
      </c>
    </row>
    <row r="127" spans="1:8" x14ac:dyDescent="0.25">
      <c r="A127">
        <v>116</v>
      </c>
      <c r="B127" s="17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26159</v>
      </c>
      <c r="H127" s="1">
        <f>+Temporalidad[[#This Row],[ID]]</f>
        <v>116</v>
      </c>
    </row>
    <row r="128" spans="1:8" x14ac:dyDescent="0.25">
      <c r="A128">
        <v>117</v>
      </c>
      <c r="B128" s="17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26160</v>
      </c>
      <c r="H128" s="1">
        <f>+Temporalidad[[#This Row],[ID]]</f>
        <v>117</v>
      </c>
    </row>
    <row r="129" spans="1:8" x14ac:dyDescent="0.25">
      <c r="A129">
        <v>118</v>
      </c>
      <c r="B129" s="17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26161</v>
      </c>
      <c r="H129" s="1">
        <f>+Temporalidad[[#This Row],[ID]]</f>
        <v>118</v>
      </c>
    </row>
    <row r="130" spans="1:8" x14ac:dyDescent="0.25">
      <c r="A130">
        <v>119</v>
      </c>
      <c r="B130" s="17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26162</v>
      </c>
      <c r="H130" s="1">
        <f>+Temporalidad[[#This Row],[ID]]</f>
        <v>119</v>
      </c>
    </row>
    <row r="131" spans="1:8" x14ac:dyDescent="0.25">
      <c r="A131">
        <v>120</v>
      </c>
      <c r="B131" s="17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26163</v>
      </c>
      <c r="H131" s="1">
        <f>+Temporalidad[[#This Row],[ID]]</f>
        <v>120</v>
      </c>
    </row>
    <row r="132" spans="1:8" x14ac:dyDescent="0.25">
      <c r="A132">
        <v>121</v>
      </c>
      <c r="B132" s="17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26164</v>
      </c>
      <c r="H132" s="1">
        <f>+Temporalidad[[#This Row],[ID]]</f>
        <v>121</v>
      </c>
    </row>
    <row r="133" spans="1:8" x14ac:dyDescent="0.25">
      <c r="A133">
        <v>122</v>
      </c>
      <c r="B133" s="17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26165</v>
      </c>
      <c r="H133" s="1">
        <f>+Temporalidad[[#This Row],[ID]]</f>
        <v>122</v>
      </c>
    </row>
    <row r="134" spans="1:8" x14ac:dyDescent="0.25">
      <c r="A134">
        <v>123</v>
      </c>
      <c r="B134" s="17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26166</v>
      </c>
      <c r="H134" s="1">
        <f>+Temporalidad[[#This Row],[ID]]</f>
        <v>123</v>
      </c>
    </row>
    <row r="135" spans="1:8" x14ac:dyDescent="0.25">
      <c r="A135">
        <v>124</v>
      </c>
      <c r="B135" s="17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26167</v>
      </c>
      <c r="H135" s="1">
        <f>+Temporalidad[[#This Row],[ID]]</f>
        <v>124</v>
      </c>
    </row>
    <row r="136" spans="1:8" x14ac:dyDescent="0.25">
      <c r="A136">
        <v>125</v>
      </c>
      <c r="B136" s="17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26168</v>
      </c>
      <c r="H136" s="1">
        <f>+Temporalidad[[#This Row],[ID]]</f>
        <v>125</v>
      </c>
    </row>
    <row r="137" spans="1:8" x14ac:dyDescent="0.25">
      <c r="A137">
        <v>126</v>
      </c>
      <c r="B137" s="17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26169</v>
      </c>
      <c r="H137" s="1">
        <f>+Temporalidad[[#This Row],[ID]]</f>
        <v>126</v>
      </c>
    </row>
    <row r="138" spans="1:8" x14ac:dyDescent="0.25">
      <c r="A138">
        <v>127</v>
      </c>
      <c r="B138" s="17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26170</v>
      </c>
      <c r="H138" s="1">
        <f>+Temporalidad[[#This Row],[ID]]</f>
        <v>127</v>
      </c>
    </row>
    <row r="139" spans="1:8" x14ac:dyDescent="0.25">
      <c r="A139">
        <v>128</v>
      </c>
      <c r="B139" s="17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26171</v>
      </c>
      <c r="H139" s="1">
        <f>+Temporalidad[[#This Row],[ID]]</f>
        <v>128</v>
      </c>
    </row>
    <row r="140" spans="1:8" x14ac:dyDescent="0.25">
      <c r="A140">
        <v>129</v>
      </c>
      <c r="B140" s="17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26172</v>
      </c>
      <c r="H140" s="1">
        <f>+Temporalidad[[#This Row],[ID]]</f>
        <v>129</v>
      </c>
    </row>
    <row r="141" spans="1:8" x14ac:dyDescent="0.25">
      <c r="A141">
        <v>130</v>
      </c>
      <c r="B141" s="17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26173</v>
      </c>
      <c r="H141" s="1">
        <f>+Temporalidad[[#This Row],[ID]]</f>
        <v>130</v>
      </c>
    </row>
    <row r="142" spans="1:8" x14ac:dyDescent="0.25">
      <c r="A142">
        <v>131</v>
      </c>
      <c r="B142" s="17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26174</v>
      </c>
      <c r="H142" s="1">
        <f>+Temporalidad[[#This Row],[ID]]</f>
        <v>131</v>
      </c>
    </row>
    <row r="143" spans="1:8" x14ac:dyDescent="0.25">
      <c r="A143">
        <v>132</v>
      </c>
      <c r="B143" s="17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26175</v>
      </c>
      <c r="H143" s="1">
        <f>+Temporalidad[[#This Row],[ID]]</f>
        <v>132</v>
      </c>
    </row>
    <row r="144" spans="1:8" x14ac:dyDescent="0.25">
      <c r="A144">
        <v>133</v>
      </c>
      <c r="B144" s="17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26176</v>
      </c>
      <c r="H144" s="1">
        <f>+Temporalidad[[#This Row],[ID]]</f>
        <v>133</v>
      </c>
    </row>
    <row r="145" spans="1:8" x14ac:dyDescent="0.25">
      <c r="A145">
        <v>134</v>
      </c>
      <c r="B145" s="17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26177</v>
      </c>
      <c r="H145" s="1">
        <f>+Temporalidad[[#This Row],[ID]]</f>
        <v>134</v>
      </c>
    </row>
    <row r="146" spans="1:8" x14ac:dyDescent="0.25">
      <c r="A146">
        <v>135</v>
      </c>
      <c r="B146" s="17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26178</v>
      </c>
      <c r="H146" s="1">
        <f>+Temporalidad[[#This Row],[ID]]</f>
        <v>135</v>
      </c>
    </row>
    <row r="147" spans="1:8" x14ac:dyDescent="0.25">
      <c r="A147">
        <v>136</v>
      </c>
      <c r="B147" s="17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26179</v>
      </c>
      <c r="H147" s="1">
        <f>+Temporalidad[[#This Row],[ID]]</f>
        <v>136</v>
      </c>
    </row>
    <row r="148" spans="1:8" x14ac:dyDescent="0.25">
      <c r="A148">
        <v>137</v>
      </c>
      <c r="B148" s="17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26180</v>
      </c>
      <c r="H148" s="1">
        <f>+Temporalidad[[#This Row],[ID]]</f>
        <v>137</v>
      </c>
    </row>
    <row r="149" spans="1:8" x14ac:dyDescent="0.25">
      <c r="A149">
        <v>138</v>
      </c>
      <c r="B149" s="17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26181</v>
      </c>
      <c r="H149" s="1">
        <f>+Temporalidad[[#This Row],[ID]]</f>
        <v>138</v>
      </c>
    </row>
    <row r="150" spans="1:8" x14ac:dyDescent="0.25">
      <c r="A150">
        <v>139</v>
      </c>
      <c r="B150" s="17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26182</v>
      </c>
      <c r="H150" s="1">
        <f>+Temporalidad[[#This Row],[ID]]</f>
        <v>139</v>
      </c>
    </row>
    <row r="151" spans="1:8" x14ac:dyDescent="0.25">
      <c r="A151">
        <v>140</v>
      </c>
      <c r="B151" s="17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26183</v>
      </c>
      <c r="H151" s="1">
        <f>+Temporalidad[[#This Row],[ID]]</f>
        <v>140</v>
      </c>
    </row>
    <row r="152" spans="1:8" x14ac:dyDescent="0.25">
      <c r="A152">
        <v>141</v>
      </c>
      <c r="B152" s="17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26184</v>
      </c>
      <c r="H152" s="1">
        <f>+Temporalidad[[#This Row],[ID]]</f>
        <v>141</v>
      </c>
    </row>
    <row r="153" spans="1:8" x14ac:dyDescent="0.25">
      <c r="A153">
        <v>142</v>
      </c>
      <c r="B153" s="17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26185</v>
      </c>
      <c r="H153" s="1">
        <f>+Temporalidad[[#This Row],[ID]]</f>
        <v>142</v>
      </c>
    </row>
    <row r="154" spans="1:8" x14ac:dyDescent="0.25">
      <c r="A154">
        <v>143</v>
      </c>
      <c r="B154" s="17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26186</v>
      </c>
      <c r="H154" s="1">
        <f>+Temporalidad[[#This Row],[ID]]</f>
        <v>143</v>
      </c>
    </row>
    <row r="155" spans="1:8" x14ac:dyDescent="0.25">
      <c r="A155">
        <v>144</v>
      </c>
      <c r="B155" s="17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26187</v>
      </c>
      <c r="H155" s="1">
        <f>+Temporalidad[[#This Row],[ID]]</f>
        <v>144</v>
      </c>
    </row>
    <row r="156" spans="1:8" x14ac:dyDescent="0.25">
      <c r="A156">
        <v>145</v>
      </c>
      <c r="B156" s="17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26188</v>
      </c>
      <c r="H156" s="1">
        <f>+Temporalidad[[#This Row],[ID]]</f>
        <v>145</v>
      </c>
    </row>
    <row r="157" spans="1:8" x14ac:dyDescent="0.25">
      <c r="A157">
        <v>146</v>
      </c>
      <c r="B157" s="17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26189</v>
      </c>
      <c r="H157" s="1">
        <f>+Temporalidad[[#This Row],[ID]]</f>
        <v>146</v>
      </c>
    </row>
    <row r="158" spans="1:8" x14ac:dyDescent="0.25">
      <c r="A158">
        <v>147</v>
      </c>
      <c r="B158" s="17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26190</v>
      </c>
      <c r="H158" s="1">
        <f>+Temporalidad[[#This Row],[ID]]</f>
        <v>147</v>
      </c>
    </row>
    <row r="159" spans="1:8" x14ac:dyDescent="0.25">
      <c r="A159">
        <v>148</v>
      </c>
      <c r="B159" s="17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26191</v>
      </c>
      <c r="H159" s="1">
        <f>+Temporalidad[[#This Row],[ID]]</f>
        <v>148</v>
      </c>
    </row>
    <row r="160" spans="1:8" x14ac:dyDescent="0.25">
      <c r="A160">
        <v>149</v>
      </c>
      <c r="B160" s="17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26192</v>
      </c>
      <c r="H160" s="1">
        <f>+Temporalidad[[#This Row],[ID]]</f>
        <v>149</v>
      </c>
    </row>
    <row r="161" spans="1:8" x14ac:dyDescent="0.25">
      <c r="A161">
        <v>150</v>
      </c>
      <c r="B161" s="17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26193</v>
      </c>
      <c r="H161" s="1">
        <f>+Temporalidad[[#This Row],[ID]]</f>
        <v>150</v>
      </c>
    </row>
    <row r="162" spans="1:8" x14ac:dyDescent="0.25">
      <c r="A162">
        <v>151</v>
      </c>
      <c r="B162" s="17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26194</v>
      </c>
      <c r="H162" s="1">
        <f>+Temporalidad[[#This Row],[ID]]</f>
        <v>151</v>
      </c>
    </row>
    <row r="163" spans="1:8" x14ac:dyDescent="0.25">
      <c r="A163">
        <v>152</v>
      </c>
      <c r="B163" s="17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26195</v>
      </c>
      <c r="H163" s="1">
        <f>+Temporalidad[[#This Row],[ID]]</f>
        <v>152</v>
      </c>
    </row>
    <row r="164" spans="1:8" x14ac:dyDescent="0.25">
      <c r="A164">
        <v>153</v>
      </c>
      <c r="B164" s="17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26196</v>
      </c>
      <c r="H164" s="1">
        <f>+Temporalidad[[#This Row],[ID]]</f>
        <v>153</v>
      </c>
    </row>
    <row r="165" spans="1:8" x14ac:dyDescent="0.25">
      <c r="A165">
        <v>154</v>
      </c>
      <c r="B165" s="17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26197</v>
      </c>
      <c r="H165" s="1">
        <f>+Temporalidad[[#This Row],[ID]]</f>
        <v>154</v>
      </c>
    </row>
    <row r="166" spans="1:8" x14ac:dyDescent="0.25">
      <c r="A166">
        <v>155</v>
      </c>
      <c r="B166" s="17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26198</v>
      </c>
      <c r="H166" s="1">
        <f>+Temporalidad[[#This Row],[ID]]</f>
        <v>155</v>
      </c>
    </row>
    <row r="167" spans="1:8" x14ac:dyDescent="0.25">
      <c r="A167">
        <v>156</v>
      </c>
      <c r="B167" s="17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26199</v>
      </c>
      <c r="H167" s="1">
        <f>+Temporalidad[[#This Row],[ID]]</f>
        <v>156</v>
      </c>
    </row>
    <row r="168" spans="1:8" x14ac:dyDescent="0.25">
      <c r="A168">
        <v>157</v>
      </c>
      <c r="B168" s="17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26200</v>
      </c>
      <c r="H168" s="1">
        <f>+Temporalidad[[#This Row],[ID]]</f>
        <v>157</v>
      </c>
    </row>
    <row r="169" spans="1:8" x14ac:dyDescent="0.25">
      <c r="A169">
        <v>158</v>
      </c>
      <c r="B169" s="17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26201</v>
      </c>
      <c r="H169" s="1">
        <f>+Temporalidad[[#This Row],[ID]]</f>
        <v>158</v>
      </c>
    </row>
    <row r="170" spans="1:8" x14ac:dyDescent="0.25">
      <c r="A170">
        <v>159</v>
      </c>
      <c r="B170" s="17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26202</v>
      </c>
      <c r="H170" s="1">
        <f>+Temporalidad[[#This Row],[ID]]</f>
        <v>159</v>
      </c>
    </row>
    <row r="171" spans="1:8" x14ac:dyDescent="0.25">
      <c r="A171">
        <v>160</v>
      </c>
      <c r="B171" s="17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26203</v>
      </c>
      <c r="H171" s="1">
        <f>+Temporalidad[[#This Row],[ID]]</f>
        <v>160</v>
      </c>
    </row>
    <row r="172" spans="1:8" x14ac:dyDescent="0.25">
      <c r="A172">
        <v>161</v>
      </c>
      <c r="B172" s="17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26204</v>
      </c>
      <c r="H172" s="1">
        <f>+Temporalidad[[#This Row],[ID]]</f>
        <v>161</v>
      </c>
    </row>
    <row r="173" spans="1:8" x14ac:dyDescent="0.25">
      <c r="A173">
        <v>162</v>
      </c>
      <c r="B173" s="17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26205</v>
      </c>
      <c r="H173" s="1">
        <f>+Temporalidad[[#This Row],[ID]]</f>
        <v>162</v>
      </c>
    </row>
    <row r="174" spans="1:8" x14ac:dyDescent="0.25">
      <c r="A174">
        <v>163</v>
      </c>
      <c r="B174" s="17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26206</v>
      </c>
      <c r="H174" s="1">
        <f>+Temporalidad[[#This Row],[ID]]</f>
        <v>163</v>
      </c>
    </row>
    <row r="175" spans="1:8" x14ac:dyDescent="0.25">
      <c r="A175">
        <v>164</v>
      </c>
      <c r="B175" s="17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26207</v>
      </c>
      <c r="H175" s="1">
        <f>+Temporalidad[[#This Row],[ID]]</f>
        <v>164</v>
      </c>
    </row>
    <row r="176" spans="1:8" x14ac:dyDescent="0.25">
      <c r="A176">
        <v>165</v>
      </c>
      <c r="B176" s="17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26208</v>
      </c>
      <c r="H176" s="1">
        <f>+Temporalidad[[#This Row],[ID]]</f>
        <v>165</v>
      </c>
    </row>
    <row r="177" spans="1:8" x14ac:dyDescent="0.25">
      <c r="A177">
        <v>166</v>
      </c>
      <c r="B177" s="17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26209</v>
      </c>
      <c r="H177" s="1">
        <f>+Temporalidad[[#This Row],[ID]]</f>
        <v>166</v>
      </c>
    </row>
    <row r="178" spans="1:8" x14ac:dyDescent="0.25">
      <c r="A178">
        <v>167</v>
      </c>
      <c r="B178" s="17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26210</v>
      </c>
      <c r="H178" s="1">
        <f>+Temporalidad[[#This Row],[ID]]</f>
        <v>167</v>
      </c>
    </row>
    <row r="179" spans="1:8" x14ac:dyDescent="0.25">
      <c r="A179">
        <v>168</v>
      </c>
      <c r="B179" s="17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26211</v>
      </c>
      <c r="H179" s="1">
        <f>+Temporalidad[[#This Row],[ID]]</f>
        <v>168</v>
      </c>
    </row>
    <row r="180" spans="1:8" x14ac:dyDescent="0.25">
      <c r="A180">
        <v>169</v>
      </c>
      <c r="B180" s="17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26212</v>
      </c>
      <c r="H180" s="1">
        <f>+Temporalidad[[#This Row],[ID]]</f>
        <v>169</v>
      </c>
    </row>
    <row r="181" spans="1:8" x14ac:dyDescent="0.25">
      <c r="A181">
        <v>170</v>
      </c>
      <c r="B181" s="17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26213</v>
      </c>
      <c r="H181" s="1">
        <f>+Temporalidad[[#This Row],[ID]]</f>
        <v>170</v>
      </c>
    </row>
    <row r="182" spans="1:8" x14ac:dyDescent="0.25">
      <c r="A182">
        <v>171</v>
      </c>
      <c r="B182" s="17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26214</v>
      </c>
      <c r="H182" s="1">
        <f>+Temporalidad[[#This Row],[ID]]</f>
        <v>171</v>
      </c>
    </row>
    <row r="183" spans="1:8" x14ac:dyDescent="0.25">
      <c r="A183">
        <v>172</v>
      </c>
      <c r="B183" s="17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26215</v>
      </c>
      <c r="H183" s="1">
        <f>+Temporalidad[[#This Row],[ID]]</f>
        <v>172</v>
      </c>
    </row>
    <row r="184" spans="1:8" x14ac:dyDescent="0.25">
      <c r="A184">
        <v>173</v>
      </c>
      <c r="B184" s="17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26216</v>
      </c>
      <c r="H184" s="1">
        <f>+Temporalidad[[#This Row],[ID]]</f>
        <v>173</v>
      </c>
    </row>
    <row r="185" spans="1:8" x14ac:dyDescent="0.25">
      <c r="A185">
        <v>174</v>
      </c>
      <c r="B185" s="17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26217</v>
      </c>
      <c r="H185" s="1">
        <f>+Temporalidad[[#This Row],[ID]]</f>
        <v>174</v>
      </c>
    </row>
    <row r="186" spans="1:8" x14ac:dyDescent="0.25">
      <c r="A186">
        <v>175</v>
      </c>
      <c r="B186" s="17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26218</v>
      </c>
      <c r="H186" s="1">
        <f>+Temporalidad[[#This Row],[ID]]</f>
        <v>175</v>
      </c>
    </row>
    <row r="187" spans="1:8" x14ac:dyDescent="0.25">
      <c r="A187">
        <v>176</v>
      </c>
      <c r="B187" s="17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26219</v>
      </c>
      <c r="H187" s="1">
        <f>+Temporalidad[[#This Row],[ID]]</f>
        <v>176</v>
      </c>
    </row>
    <row r="188" spans="1:8" x14ac:dyDescent="0.25">
      <c r="A188">
        <v>177</v>
      </c>
      <c r="B188" s="17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26220</v>
      </c>
      <c r="H188" s="1">
        <f>+Temporalidad[[#This Row],[ID]]</f>
        <v>177</v>
      </c>
    </row>
    <row r="189" spans="1:8" x14ac:dyDescent="0.25">
      <c r="A189">
        <v>178</v>
      </c>
      <c r="B189" s="17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26221</v>
      </c>
      <c r="H189" s="1">
        <f>+Temporalidad[[#This Row],[ID]]</f>
        <v>178</v>
      </c>
    </row>
    <row r="190" spans="1:8" x14ac:dyDescent="0.25">
      <c r="A190">
        <v>179</v>
      </c>
      <c r="B190" s="17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26222</v>
      </c>
      <c r="H190" s="1">
        <f>+Temporalidad[[#This Row],[ID]]</f>
        <v>179</v>
      </c>
    </row>
    <row r="191" spans="1:8" x14ac:dyDescent="0.25">
      <c r="A191">
        <v>180</v>
      </c>
      <c r="B191" s="17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26223</v>
      </c>
      <c r="H191" s="1">
        <f>+Temporalidad[[#This Row],[ID]]</f>
        <v>180</v>
      </c>
    </row>
    <row r="192" spans="1:8" x14ac:dyDescent="0.25">
      <c r="A192">
        <v>181</v>
      </c>
      <c r="B192" s="17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26224</v>
      </c>
      <c r="H192" s="1">
        <f>+Temporalidad[[#This Row],[ID]]</f>
        <v>181</v>
      </c>
    </row>
    <row r="193" spans="1:8" x14ac:dyDescent="0.25">
      <c r="A193">
        <v>182</v>
      </c>
      <c r="B193" s="17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26225</v>
      </c>
      <c r="H193" s="1">
        <f>+Temporalidad[[#This Row],[ID]]</f>
        <v>182</v>
      </c>
    </row>
    <row r="194" spans="1:8" x14ac:dyDescent="0.25">
      <c r="A194">
        <v>183</v>
      </c>
      <c r="B194" s="17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26226</v>
      </c>
      <c r="H194" s="1">
        <f>+Temporalidad[[#This Row],[ID]]</f>
        <v>183</v>
      </c>
    </row>
    <row r="195" spans="1:8" x14ac:dyDescent="0.25">
      <c r="A195">
        <v>184</v>
      </c>
      <c r="B195" s="17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26227</v>
      </c>
      <c r="H195" s="1">
        <f>+Temporalidad[[#This Row],[ID]]</f>
        <v>184</v>
      </c>
    </row>
    <row r="196" spans="1:8" x14ac:dyDescent="0.25">
      <c r="A196">
        <v>185</v>
      </c>
      <c r="B196" s="17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26228</v>
      </c>
      <c r="H196" s="1">
        <f>+Temporalidad[[#This Row],[ID]]</f>
        <v>185</v>
      </c>
    </row>
    <row r="197" spans="1:8" x14ac:dyDescent="0.25">
      <c r="A197">
        <v>186</v>
      </c>
      <c r="B197" s="17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26229</v>
      </c>
      <c r="H197" s="1">
        <f>+Temporalidad[[#This Row],[ID]]</f>
        <v>186</v>
      </c>
    </row>
    <row r="198" spans="1:8" x14ac:dyDescent="0.25">
      <c r="A198">
        <v>187</v>
      </c>
      <c r="B198" s="17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26230</v>
      </c>
      <c r="H198" s="1">
        <f>+Temporalidad[[#This Row],[ID]]</f>
        <v>187</v>
      </c>
    </row>
    <row r="199" spans="1:8" x14ac:dyDescent="0.25">
      <c r="A199">
        <v>188</v>
      </c>
      <c r="B199" s="17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26231</v>
      </c>
      <c r="H199" s="1">
        <f>+Temporalidad[[#This Row],[ID]]</f>
        <v>188</v>
      </c>
    </row>
    <row r="200" spans="1:8" x14ac:dyDescent="0.25">
      <c r="A200">
        <v>189</v>
      </c>
      <c r="B200" s="17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26232</v>
      </c>
      <c r="H200" s="1">
        <f>+Temporalidad[[#This Row],[ID]]</f>
        <v>189</v>
      </c>
    </row>
    <row r="201" spans="1:8" x14ac:dyDescent="0.25">
      <c r="A201">
        <v>190</v>
      </c>
      <c r="B201" s="17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26233</v>
      </c>
      <c r="H201" s="1">
        <f>+Temporalidad[[#This Row],[ID]]</f>
        <v>190</v>
      </c>
    </row>
    <row r="202" spans="1:8" x14ac:dyDescent="0.25">
      <c r="A202">
        <v>191</v>
      </c>
      <c r="B202" s="17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26234</v>
      </c>
      <c r="H202" s="1">
        <f>+Temporalidad[[#This Row],[ID]]</f>
        <v>191</v>
      </c>
    </row>
    <row r="203" spans="1:8" x14ac:dyDescent="0.25">
      <c r="A203">
        <v>192</v>
      </c>
      <c r="B203" s="17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26235</v>
      </c>
      <c r="H203" s="1">
        <f>+Temporalidad[[#This Row],[ID]]</f>
        <v>192</v>
      </c>
    </row>
    <row r="204" spans="1:8" x14ac:dyDescent="0.25">
      <c r="A204">
        <v>193</v>
      </c>
      <c r="B204" s="17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26236</v>
      </c>
      <c r="H204" s="1">
        <f>+Temporalidad[[#This Row],[ID]]</f>
        <v>193</v>
      </c>
    </row>
    <row r="205" spans="1:8" x14ac:dyDescent="0.25">
      <c r="A205">
        <v>194</v>
      </c>
      <c r="B205" s="17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26237</v>
      </c>
      <c r="H205" s="1">
        <f>+Temporalidad[[#This Row],[ID]]</f>
        <v>194</v>
      </c>
    </row>
    <row r="206" spans="1:8" x14ac:dyDescent="0.25">
      <c r="A206">
        <v>195</v>
      </c>
      <c r="B206" s="17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26238</v>
      </c>
      <c r="H206" s="1">
        <f>+Temporalidad[[#This Row],[ID]]</f>
        <v>195</v>
      </c>
    </row>
    <row r="207" spans="1:8" x14ac:dyDescent="0.25">
      <c r="A207">
        <v>196</v>
      </c>
      <c r="B207" s="17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26239</v>
      </c>
      <c r="H207" s="1">
        <f>+Temporalidad[[#This Row],[ID]]</f>
        <v>196</v>
      </c>
    </row>
    <row r="208" spans="1:8" x14ac:dyDescent="0.25">
      <c r="A208">
        <v>197</v>
      </c>
      <c r="B208" s="17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26240</v>
      </c>
      <c r="H208" s="1">
        <f>+Temporalidad[[#This Row],[ID]]</f>
        <v>197</v>
      </c>
    </row>
    <row r="209" spans="1:8" x14ac:dyDescent="0.25">
      <c r="A209">
        <v>198</v>
      </c>
      <c r="B209" s="17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26241</v>
      </c>
      <c r="H209" s="1">
        <f>+Temporalidad[[#This Row],[ID]]</f>
        <v>198</v>
      </c>
    </row>
    <row r="210" spans="1:8" x14ac:dyDescent="0.25">
      <c r="A210">
        <v>199</v>
      </c>
      <c r="B210" s="17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26242</v>
      </c>
      <c r="H210" s="1">
        <f>+Temporalidad[[#This Row],[ID]]</f>
        <v>199</v>
      </c>
    </row>
    <row r="211" spans="1:8" x14ac:dyDescent="0.25">
      <c r="A211">
        <v>200</v>
      </c>
      <c r="B211" s="17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26243</v>
      </c>
      <c r="H211" s="1">
        <f>+Temporalidad[[#This Row],[ID]]</f>
        <v>200</v>
      </c>
    </row>
    <row r="212" spans="1:8" x14ac:dyDescent="0.25">
      <c r="A212">
        <v>201</v>
      </c>
      <c r="B212" s="17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26244</v>
      </c>
      <c r="H212" s="1">
        <f>+Temporalidad[[#This Row],[ID]]</f>
        <v>201</v>
      </c>
    </row>
    <row r="213" spans="1:8" x14ac:dyDescent="0.25">
      <c r="A213">
        <v>202</v>
      </c>
      <c r="B213" s="17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26245</v>
      </c>
      <c r="H213" s="1">
        <f>+Temporalidad[[#This Row],[ID]]</f>
        <v>202</v>
      </c>
    </row>
    <row r="214" spans="1:8" x14ac:dyDescent="0.25">
      <c r="A214">
        <v>203</v>
      </c>
      <c r="B214" s="17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26246</v>
      </c>
      <c r="H214" s="1">
        <f>+Temporalidad[[#This Row],[ID]]</f>
        <v>203</v>
      </c>
    </row>
    <row r="215" spans="1:8" x14ac:dyDescent="0.25">
      <c r="A215">
        <v>204</v>
      </c>
      <c r="B215" s="17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26247</v>
      </c>
      <c r="H215" s="1">
        <f>+Temporalidad[[#This Row],[ID]]</f>
        <v>204</v>
      </c>
    </row>
    <row r="216" spans="1:8" x14ac:dyDescent="0.25">
      <c r="A216">
        <v>205</v>
      </c>
      <c r="B216" s="17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26248</v>
      </c>
      <c r="H216" s="1">
        <f>+Temporalidad[[#This Row],[ID]]</f>
        <v>205</v>
      </c>
    </row>
    <row r="217" spans="1:8" x14ac:dyDescent="0.25">
      <c r="A217">
        <v>206</v>
      </c>
      <c r="B217" s="17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26249</v>
      </c>
      <c r="H217" s="1">
        <f>+Temporalidad[[#This Row],[ID]]</f>
        <v>206</v>
      </c>
    </row>
    <row r="218" spans="1:8" x14ac:dyDescent="0.25">
      <c r="A218">
        <v>207</v>
      </c>
      <c r="B218" s="17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26250</v>
      </c>
      <c r="H218" s="1">
        <f>+Temporalidad[[#This Row],[ID]]</f>
        <v>207</v>
      </c>
    </row>
    <row r="219" spans="1:8" x14ac:dyDescent="0.25">
      <c r="A219">
        <v>208</v>
      </c>
      <c r="B219" s="17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26251</v>
      </c>
      <c r="H219" s="1">
        <f>+Temporalidad[[#This Row],[ID]]</f>
        <v>208</v>
      </c>
    </row>
    <row r="220" spans="1:8" x14ac:dyDescent="0.25">
      <c r="A220">
        <v>209</v>
      </c>
      <c r="B220" s="17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26252</v>
      </c>
      <c r="H220" s="1">
        <f>+Temporalidad[[#This Row],[ID]]</f>
        <v>209</v>
      </c>
    </row>
    <row r="221" spans="1:8" x14ac:dyDescent="0.25">
      <c r="A221">
        <v>210</v>
      </c>
      <c r="B221" s="17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26253</v>
      </c>
      <c r="H221" s="1">
        <f>+Temporalidad[[#This Row],[ID]]</f>
        <v>210</v>
      </c>
    </row>
    <row r="222" spans="1:8" x14ac:dyDescent="0.25">
      <c r="A222">
        <v>211</v>
      </c>
      <c r="B222" s="17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26254</v>
      </c>
      <c r="H222" s="1">
        <f>+Temporalidad[[#This Row],[ID]]</f>
        <v>211</v>
      </c>
    </row>
    <row r="223" spans="1:8" x14ac:dyDescent="0.25">
      <c r="A223">
        <v>212</v>
      </c>
      <c r="B223" s="17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26255</v>
      </c>
      <c r="H223" s="1">
        <f>+Temporalidad[[#This Row],[ID]]</f>
        <v>212</v>
      </c>
    </row>
    <row r="224" spans="1:8" x14ac:dyDescent="0.25">
      <c r="A224">
        <v>213</v>
      </c>
      <c r="B224" s="17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26256</v>
      </c>
      <c r="H224" s="1">
        <f>+Temporalidad[[#This Row],[ID]]</f>
        <v>213</v>
      </c>
    </row>
    <row r="225" spans="1:8" x14ac:dyDescent="0.25">
      <c r="A225">
        <v>214</v>
      </c>
      <c r="B225" s="17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26257</v>
      </c>
      <c r="H225" s="1">
        <f>+Temporalidad[[#This Row],[ID]]</f>
        <v>214</v>
      </c>
    </row>
    <row r="226" spans="1:8" x14ac:dyDescent="0.25">
      <c r="A226">
        <v>215</v>
      </c>
      <c r="B226" s="17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26258</v>
      </c>
      <c r="H226" s="1">
        <f>+Temporalidad[[#This Row],[ID]]</f>
        <v>215</v>
      </c>
    </row>
    <row r="227" spans="1:8" x14ac:dyDescent="0.25">
      <c r="A227">
        <v>216</v>
      </c>
      <c r="B227" s="17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26259</v>
      </c>
      <c r="H227" s="1">
        <f>+Temporalidad[[#This Row],[ID]]</f>
        <v>216</v>
      </c>
    </row>
    <row r="228" spans="1:8" x14ac:dyDescent="0.25">
      <c r="A228">
        <v>217</v>
      </c>
      <c r="B228" s="17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26260</v>
      </c>
      <c r="H228" s="1">
        <f>+Temporalidad[[#This Row],[ID]]</f>
        <v>217</v>
      </c>
    </row>
    <row r="229" spans="1:8" x14ac:dyDescent="0.25">
      <c r="A229">
        <v>218</v>
      </c>
      <c r="B229" s="17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26261</v>
      </c>
      <c r="H229" s="1">
        <f>+Temporalidad[[#This Row],[ID]]</f>
        <v>218</v>
      </c>
    </row>
    <row r="230" spans="1:8" x14ac:dyDescent="0.25">
      <c r="A230">
        <v>219</v>
      </c>
      <c r="B230" s="17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26262</v>
      </c>
      <c r="H230" s="1">
        <f>+Temporalidad[[#This Row],[ID]]</f>
        <v>219</v>
      </c>
    </row>
    <row r="231" spans="1:8" x14ac:dyDescent="0.25">
      <c r="A231">
        <v>220</v>
      </c>
      <c r="B231" s="17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26263</v>
      </c>
      <c r="H231" s="1">
        <f>+Temporalidad[[#This Row],[ID]]</f>
        <v>220</v>
      </c>
    </row>
    <row r="232" spans="1:8" x14ac:dyDescent="0.25">
      <c r="A232">
        <v>221</v>
      </c>
      <c r="B232" s="17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26264</v>
      </c>
      <c r="H232" s="1">
        <f>+Temporalidad[[#This Row],[ID]]</f>
        <v>221</v>
      </c>
    </row>
    <row r="233" spans="1:8" x14ac:dyDescent="0.25">
      <c r="A233">
        <v>222</v>
      </c>
      <c r="B233" s="17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26265</v>
      </c>
      <c r="H233" s="1">
        <f>+Temporalidad[[#This Row],[ID]]</f>
        <v>222</v>
      </c>
    </row>
    <row r="234" spans="1:8" x14ac:dyDescent="0.25">
      <c r="A234">
        <v>223</v>
      </c>
      <c r="B234" s="17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26266</v>
      </c>
      <c r="H234" s="1">
        <f>+Temporalidad[[#This Row],[ID]]</f>
        <v>223</v>
      </c>
    </row>
    <row r="235" spans="1:8" x14ac:dyDescent="0.25">
      <c r="A235">
        <v>224</v>
      </c>
      <c r="B235" s="17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26267</v>
      </c>
      <c r="H235" s="1">
        <f>+Temporalidad[[#This Row],[ID]]</f>
        <v>224</v>
      </c>
    </row>
    <row r="236" spans="1:8" x14ac:dyDescent="0.25">
      <c r="A236">
        <v>225</v>
      </c>
      <c r="B236" s="17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26268</v>
      </c>
      <c r="H236" s="1">
        <f>+Temporalidad[[#This Row],[ID]]</f>
        <v>225</v>
      </c>
    </row>
    <row r="237" spans="1:8" x14ac:dyDescent="0.25">
      <c r="A237">
        <v>226</v>
      </c>
      <c r="B237" s="17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26269</v>
      </c>
      <c r="H237" s="1">
        <f>+Temporalidad[[#This Row],[ID]]</f>
        <v>226</v>
      </c>
    </row>
    <row r="238" spans="1:8" x14ac:dyDescent="0.25">
      <c r="A238">
        <v>227</v>
      </c>
      <c r="B238" s="17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26270</v>
      </c>
      <c r="H238" s="1">
        <f>+Temporalidad[[#This Row],[ID]]</f>
        <v>227</v>
      </c>
    </row>
    <row r="239" spans="1:8" x14ac:dyDescent="0.25">
      <c r="A239">
        <v>228</v>
      </c>
      <c r="B239" s="17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26271</v>
      </c>
      <c r="H239" s="1">
        <f>+Temporalidad[[#This Row],[ID]]</f>
        <v>228</v>
      </c>
    </row>
    <row r="240" spans="1:8" x14ac:dyDescent="0.25">
      <c r="A240">
        <v>229</v>
      </c>
      <c r="B240" s="17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26272</v>
      </c>
      <c r="H240" s="1">
        <f>+Temporalidad[[#This Row],[ID]]</f>
        <v>229</v>
      </c>
    </row>
    <row r="241" spans="1:8" x14ac:dyDescent="0.25">
      <c r="A241">
        <v>230</v>
      </c>
      <c r="B241" s="17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26273</v>
      </c>
      <c r="H241" s="1">
        <f>+Temporalidad[[#This Row],[ID]]</f>
        <v>230</v>
      </c>
    </row>
    <row r="242" spans="1:8" x14ac:dyDescent="0.25">
      <c r="A242">
        <v>231</v>
      </c>
      <c r="B242" s="17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26274</v>
      </c>
      <c r="H242" s="1">
        <f>+Temporalidad[[#This Row],[ID]]</f>
        <v>231</v>
      </c>
    </row>
    <row r="243" spans="1:8" x14ac:dyDescent="0.25">
      <c r="A243">
        <v>232</v>
      </c>
      <c r="B243" s="17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26275</v>
      </c>
      <c r="H243" s="1">
        <f>+Temporalidad[[#This Row],[ID]]</f>
        <v>232</v>
      </c>
    </row>
    <row r="244" spans="1:8" x14ac:dyDescent="0.25">
      <c r="A244">
        <v>233</v>
      </c>
      <c r="B244" s="17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26276</v>
      </c>
      <c r="H244" s="1">
        <f>+Temporalidad[[#This Row],[ID]]</f>
        <v>233</v>
      </c>
    </row>
    <row r="245" spans="1:8" x14ac:dyDescent="0.25">
      <c r="A245">
        <v>234</v>
      </c>
      <c r="B245" s="17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26277</v>
      </c>
      <c r="H245" s="1">
        <f>+Temporalidad[[#This Row],[ID]]</f>
        <v>234</v>
      </c>
    </row>
    <row r="246" spans="1:8" x14ac:dyDescent="0.25">
      <c r="A246">
        <v>235</v>
      </c>
      <c r="B246" s="17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26278</v>
      </c>
      <c r="H246" s="1">
        <f>+Temporalidad[[#This Row],[ID]]</f>
        <v>235</v>
      </c>
    </row>
    <row r="247" spans="1:8" x14ac:dyDescent="0.25">
      <c r="A247">
        <v>236</v>
      </c>
      <c r="B247" s="17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26279</v>
      </c>
      <c r="H247" s="1">
        <f>+Temporalidad[[#This Row],[ID]]</f>
        <v>236</v>
      </c>
    </row>
    <row r="248" spans="1:8" x14ac:dyDescent="0.25">
      <c r="A248">
        <v>237</v>
      </c>
      <c r="B248" s="17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26280</v>
      </c>
      <c r="H248" s="1">
        <f>+Temporalidad[[#This Row],[ID]]</f>
        <v>237</v>
      </c>
    </row>
    <row r="249" spans="1:8" x14ac:dyDescent="0.25">
      <c r="A249">
        <v>238</v>
      </c>
      <c r="B249" s="17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26281</v>
      </c>
      <c r="H249" s="1">
        <f>+Temporalidad[[#This Row],[ID]]</f>
        <v>238</v>
      </c>
    </row>
    <row r="250" spans="1:8" x14ac:dyDescent="0.25">
      <c r="A250">
        <v>239</v>
      </c>
      <c r="B250" s="17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26282</v>
      </c>
      <c r="H250" s="1">
        <f>+Temporalidad[[#This Row],[ID]]</f>
        <v>239</v>
      </c>
    </row>
    <row r="251" spans="1:8" x14ac:dyDescent="0.25">
      <c r="A251">
        <v>240</v>
      </c>
      <c r="B251" s="17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26283</v>
      </c>
      <c r="H251" s="1">
        <f>+Temporalidad[[#This Row],[ID]]</f>
        <v>240</v>
      </c>
    </row>
    <row r="252" spans="1:8" x14ac:dyDescent="0.25">
      <c r="A252">
        <v>241</v>
      </c>
      <c r="B252" s="17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26284</v>
      </c>
      <c r="H252" s="1">
        <f>+Temporalidad[[#This Row],[ID]]</f>
        <v>241</v>
      </c>
    </row>
    <row r="253" spans="1:8" x14ac:dyDescent="0.25">
      <c r="A253">
        <v>242</v>
      </c>
      <c r="B253" s="17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26285</v>
      </c>
      <c r="H253" s="1">
        <f>+Temporalidad[[#This Row],[ID]]</f>
        <v>242</v>
      </c>
    </row>
    <row r="254" spans="1:8" x14ac:dyDescent="0.25">
      <c r="A254">
        <v>243</v>
      </c>
      <c r="B254" s="17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26286</v>
      </c>
      <c r="H254" s="1">
        <f>+Temporalidad[[#This Row],[ID]]</f>
        <v>243</v>
      </c>
    </row>
    <row r="255" spans="1:8" x14ac:dyDescent="0.25">
      <c r="A255">
        <v>244</v>
      </c>
      <c r="B255" s="17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26287</v>
      </c>
      <c r="H255" s="1">
        <f>+Temporalidad[[#This Row],[ID]]</f>
        <v>244</v>
      </c>
    </row>
    <row r="256" spans="1:8" x14ac:dyDescent="0.25">
      <c r="A256">
        <v>245</v>
      </c>
      <c r="B256" s="17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26288</v>
      </c>
      <c r="H256" s="1">
        <f>+Temporalidad[[#This Row],[ID]]</f>
        <v>245</v>
      </c>
    </row>
    <row r="257" spans="1:8" x14ac:dyDescent="0.25">
      <c r="A257">
        <v>246</v>
      </c>
      <c r="B257" s="17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26289</v>
      </c>
      <c r="H257" s="1">
        <f>+Temporalidad[[#This Row],[ID]]</f>
        <v>246</v>
      </c>
    </row>
    <row r="258" spans="1:8" x14ac:dyDescent="0.25">
      <c r="A258">
        <v>247</v>
      </c>
      <c r="B258" s="17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26290</v>
      </c>
      <c r="H258" s="1">
        <f>+Temporalidad[[#This Row],[ID]]</f>
        <v>247</v>
      </c>
    </row>
    <row r="259" spans="1:8" x14ac:dyDescent="0.25">
      <c r="A259">
        <v>248</v>
      </c>
      <c r="B259" s="17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26291</v>
      </c>
      <c r="H259" s="1">
        <f>+Temporalidad[[#This Row],[ID]]</f>
        <v>248</v>
      </c>
    </row>
    <row r="260" spans="1:8" x14ac:dyDescent="0.25">
      <c r="A260">
        <v>249</v>
      </c>
      <c r="B260" s="17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26292</v>
      </c>
      <c r="H260" s="1">
        <f>+Temporalidad[[#This Row],[ID]]</f>
        <v>249</v>
      </c>
    </row>
    <row r="261" spans="1:8" x14ac:dyDescent="0.25">
      <c r="A261">
        <v>250</v>
      </c>
      <c r="B261" s="17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26293</v>
      </c>
      <c r="H261" s="1">
        <f>+Temporalidad[[#This Row],[ID]]</f>
        <v>250</v>
      </c>
    </row>
    <row r="262" spans="1:8" x14ac:dyDescent="0.25">
      <c r="A262">
        <v>251</v>
      </c>
      <c r="B262" s="17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26294</v>
      </c>
      <c r="H262" s="1">
        <f>+Temporalidad[[#This Row],[ID]]</f>
        <v>251</v>
      </c>
    </row>
    <row r="263" spans="1:8" x14ac:dyDescent="0.25">
      <c r="A263">
        <v>252</v>
      </c>
      <c r="B263" s="17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26295</v>
      </c>
      <c r="H263" s="1">
        <f>+Temporalidad[[#This Row],[ID]]</f>
        <v>252</v>
      </c>
    </row>
    <row r="264" spans="1:8" x14ac:dyDescent="0.25">
      <c r="A264">
        <v>253</v>
      </c>
      <c r="B264" s="17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26296</v>
      </c>
      <c r="H264" s="1">
        <f>+Temporalidad[[#This Row],[ID]]</f>
        <v>253</v>
      </c>
    </row>
    <row r="265" spans="1:8" x14ac:dyDescent="0.25">
      <c r="A265">
        <v>254</v>
      </c>
      <c r="B265" s="17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26297</v>
      </c>
      <c r="H265" s="1">
        <f>+Temporalidad[[#This Row],[ID]]</f>
        <v>254</v>
      </c>
    </row>
    <row r="266" spans="1:8" x14ac:dyDescent="0.25">
      <c r="A266">
        <v>255</v>
      </c>
      <c r="B266" s="17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26298</v>
      </c>
      <c r="H266" s="1">
        <f>+Temporalidad[[#This Row],[ID]]</f>
        <v>255</v>
      </c>
    </row>
    <row r="267" spans="1:8" x14ac:dyDescent="0.25">
      <c r="A267">
        <v>256</v>
      </c>
      <c r="B267" s="17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26299</v>
      </c>
      <c r="H267" s="1">
        <f>+Temporalidad[[#This Row],[ID]]</f>
        <v>256</v>
      </c>
    </row>
    <row r="268" spans="1:8" x14ac:dyDescent="0.25">
      <c r="A268">
        <v>257</v>
      </c>
      <c r="B268" s="17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26300</v>
      </c>
      <c r="H268" s="1">
        <f>+Temporalidad[[#This Row],[ID]]</f>
        <v>257</v>
      </c>
    </row>
    <row r="269" spans="1:8" x14ac:dyDescent="0.25">
      <c r="A269">
        <v>258</v>
      </c>
      <c r="B269" s="17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26301</v>
      </c>
      <c r="H269" s="1">
        <f>+Temporalidad[[#This Row],[ID]]</f>
        <v>258</v>
      </c>
    </row>
    <row r="270" spans="1:8" x14ac:dyDescent="0.25">
      <c r="A270">
        <v>259</v>
      </c>
      <c r="B270" s="17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26302</v>
      </c>
      <c r="H270" s="1">
        <f>+Temporalidad[[#This Row],[ID]]</f>
        <v>259</v>
      </c>
    </row>
    <row r="271" spans="1:8" x14ac:dyDescent="0.25">
      <c r="A271">
        <v>260</v>
      </c>
      <c r="B271" s="17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26303</v>
      </c>
      <c r="H271" s="1">
        <f>+Temporalidad[[#This Row],[ID]]</f>
        <v>260</v>
      </c>
    </row>
    <row r="272" spans="1:8" x14ac:dyDescent="0.25">
      <c r="A272">
        <v>261</v>
      </c>
      <c r="B272" s="17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26304</v>
      </c>
      <c r="H272" s="1">
        <f>+Temporalidad[[#This Row],[ID]]</f>
        <v>261</v>
      </c>
    </row>
    <row r="273" spans="1:8" x14ac:dyDescent="0.25">
      <c r="A273">
        <v>262</v>
      </c>
      <c r="B273" s="17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26305</v>
      </c>
      <c r="H273" s="1">
        <f>+Temporalidad[[#This Row],[ID]]</f>
        <v>262</v>
      </c>
    </row>
    <row r="274" spans="1:8" x14ac:dyDescent="0.25">
      <c r="A274">
        <v>263</v>
      </c>
      <c r="B274" s="17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26306</v>
      </c>
      <c r="H274" s="1">
        <f>+Temporalidad[[#This Row],[ID]]</f>
        <v>263</v>
      </c>
    </row>
    <row r="275" spans="1:8" x14ac:dyDescent="0.25">
      <c r="A275">
        <v>264</v>
      </c>
      <c r="B275" s="17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26307</v>
      </c>
      <c r="H275" s="1">
        <f>+Temporalidad[[#This Row],[ID]]</f>
        <v>264</v>
      </c>
    </row>
    <row r="276" spans="1:8" x14ac:dyDescent="0.25">
      <c r="A276">
        <v>265</v>
      </c>
      <c r="B276" s="17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26308</v>
      </c>
      <c r="H276" s="1">
        <f>+Temporalidad[[#This Row],[ID]]</f>
        <v>265</v>
      </c>
    </row>
    <row r="277" spans="1:8" x14ac:dyDescent="0.25">
      <c r="A277">
        <v>266</v>
      </c>
      <c r="B277" s="17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26309</v>
      </c>
      <c r="H277" s="1">
        <f>+Temporalidad[[#This Row],[ID]]</f>
        <v>266</v>
      </c>
    </row>
    <row r="278" spans="1:8" x14ac:dyDescent="0.25">
      <c r="A278">
        <v>267</v>
      </c>
      <c r="B278" s="17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26310</v>
      </c>
      <c r="H278" s="1">
        <f>+Temporalidad[[#This Row],[ID]]</f>
        <v>267</v>
      </c>
    </row>
    <row r="279" spans="1:8" x14ac:dyDescent="0.25">
      <c r="A279">
        <v>268</v>
      </c>
      <c r="B279" s="17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26311</v>
      </c>
      <c r="H279" s="1">
        <f>+Temporalidad[[#This Row],[ID]]</f>
        <v>268</v>
      </c>
    </row>
    <row r="280" spans="1:8" x14ac:dyDescent="0.25">
      <c r="A280">
        <v>269</v>
      </c>
      <c r="B280" s="17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26312</v>
      </c>
      <c r="H280" s="1">
        <f>+Temporalidad[[#This Row],[ID]]</f>
        <v>269</v>
      </c>
    </row>
    <row r="281" spans="1:8" x14ac:dyDescent="0.25">
      <c r="A281">
        <v>270</v>
      </c>
      <c r="B281" s="17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26313</v>
      </c>
      <c r="H281" s="1">
        <f>+Temporalidad[[#This Row],[ID]]</f>
        <v>270</v>
      </c>
    </row>
    <row r="282" spans="1:8" x14ac:dyDescent="0.25">
      <c r="A282">
        <v>271</v>
      </c>
      <c r="B282" s="17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26314</v>
      </c>
      <c r="H282" s="1">
        <f>+Temporalidad[[#This Row],[ID]]</f>
        <v>271</v>
      </c>
    </row>
    <row r="283" spans="1:8" x14ac:dyDescent="0.25">
      <c r="A283">
        <v>272</v>
      </c>
      <c r="B283" s="17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26315</v>
      </c>
      <c r="H283" s="1">
        <f>+Temporalidad[[#This Row],[ID]]</f>
        <v>272</v>
      </c>
    </row>
    <row r="284" spans="1:8" x14ac:dyDescent="0.25">
      <c r="A284">
        <v>273</v>
      </c>
      <c r="B284" s="17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26316</v>
      </c>
      <c r="H284" s="1">
        <f>+Temporalidad[[#This Row],[ID]]</f>
        <v>273</v>
      </c>
    </row>
    <row r="285" spans="1:8" x14ac:dyDescent="0.25">
      <c r="A285">
        <v>274</v>
      </c>
      <c r="B285" s="17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26317</v>
      </c>
      <c r="H285" s="1">
        <f>+Temporalidad[[#This Row],[ID]]</f>
        <v>274</v>
      </c>
    </row>
    <row r="286" spans="1:8" x14ac:dyDescent="0.25">
      <c r="A286">
        <v>275</v>
      </c>
      <c r="B286" s="17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26318</v>
      </c>
      <c r="H286" s="1">
        <f>+Temporalidad[[#This Row],[ID]]</f>
        <v>275</v>
      </c>
    </row>
    <row r="287" spans="1:8" x14ac:dyDescent="0.25">
      <c r="A287">
        <v>276</v>
      </c>
      <c r="B287" s="17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26319</v>
      </c>
      <c r="H287" s="1">
        <f>+Temporalidad[[#This Row],[ID]]</f>
        <v>276</v>
      </c>
    </row>
    <row r="288" spans="1:8" x14ac:dyDescent="0.25">
      <c r="A288">
        <v>277</v>
      </c>
      <c r="B288" s="17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26320</v>
      </c>
      <c r="H288" s="1">
        <f>+Temporalidad[[#This Row],[ID]]</f>
        <v>277</v>
      </c>
    </row>
    <row r="289" spans="1:8" x14ac:dyDescent="0.25">
      <c r="A289">
        <v>278</v>
      </c>
      <c r="B289" s="17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26321</v>
      </c>
      <c r="H289" s="1">
        <f>+Temporalidad[[#This Row],[ID]]</f>
        <v>278</v>
      </c>
    </row>
    <row r="290" spans="1:8" x14ac:dyDescent="0.25">
      <c r="A290">
        <v>279</v>
      </c>
      <c r="B290" s="17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26322</v>
      </c>
      <c r="H290" s="1">
        <f>+Temporalidad[[#This Row],[ID]]</f>
        <v>279</v>
      </c>
    </row>
    <row r="291" spans="1:8" x14ac:dyDescent="0.25">
      <c r="A291">
        <v>280</v>
      </c>
      <c r="B291" s="17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26323</v>
      </c>
      <c r="H291" s="1">
        <f>+Temporalidad[[#This Row],[ID]]</f>
        <v>280</v>
      </c>
    </row>
    <row r="292" spans="1:8" x14ac:dyDescent="0.25">
      <c r="A292">
        <v>281</v>
      </c>
      <c r="B292" s="17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26324</v>
      </c>
      <c r="H292" s="1">
        <f>+Temporalidad[[#This Row],[ID]]</f>
        <v>281</v>
      </c>
    </row>
    <row r="293" spans="1:8" x14ac:dyDescent="0.25">
      <c r="A293">
        <v>282</v>
      </c>
      <c r="B293" s="17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26325</v>
      </c>
      <c r="H293" s="1">
        <f>+Temporalidad[[#This Row],[ID]]</f>
        <v>282</v>
      </c>
    </row>
    <row r="294" spans="1:8" x14ac:dyDescent="0.25">
      <c r="A294">
        <v>283</v>
      </c>
      <c r="B294" s="17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26326</v>
      </c>
      <c r="H294" s="1">
        <f>+Temporalidad[[#This Row],[ID]]</f>
        <v>283</v>
      </c>
    </row>
    <row r="295" spans="1:8" x14ac:dyDescent="0.25">
      <c r="A295">
        <v>284</v>
      </c>
      <c r="B295" s="17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26327</v>
      </c>
      <c r="H295" s="1">
        <f>+Temporalidad[[#This Row],[ID]]</f>
        <v>284</v>
      </c>
    </row>
    <row r="296" spans="1:8" x14ac:dyDescent="0.25">
      <c r="A296">
        <v>285</v>
      </c>
      <c r="B296" s="17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26328</v>
      </c>
      <c r="H296" s="1">
        <f>+Temporalidad[[#This Row],[ID]]</f>
        <v>285</v>
      </c>
    </row>
    <row r="297" spans="1:8" x14ac:dyDescent="0.25">
      <c r="A297">
        <v>286</v>
      </c>
      <c r="B297" s="17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26329</v>
      </c>
      <c r="H297" s="1">
        <f>+Temporalidad[[#This Row],[ID]]</f>
        <v>286</v>
      </c>
    </row>
    <row r="298" spans="1:8" x14ac:dyDescent="0.25">
      <c r="A298">
        <v>287</v>
      </c>
      <c r="B298" s="17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26330</v>
      </c>
      <c r="H298" s="1">
        <f>+Temporalidad[[#This Row],[ID]]</f>
        <v>287</v>
      </c>
    </row>
    <row r="299" spans="1:8" x14ac:dyDescent="0.25">
      <c r="A299">
        <v>288</v>
      </c>
      <c r="B299" s="17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26331</v>
      </c>
      <c r="H299" s="1">
        <f>+Temporalidad[[#This Row],[ID]]</f>
        <v>288</v>
      </c>
    </row>
    <row r="300" spans="1:8" x14ac:dyDescent="0.25">
      <c r="A300">
        <v>289</v>
      </c>
      <c r="B300" s="17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26332</v>
      </c>
      <c r="H300" s="1">
        <f>+Temporalidad[[#This Row],[ID]]</f>
        <v>289</v>
      </c>
    </row>
    <row r="301" spans="1:8" x14ac:dyDescent="0.25">
      <c r="A301">
        <v>290</v>
      </c>
      <c r="B301" s="17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26333</v>
      </c>
      <c r="H301" s="1">
        <f>+Temporalidad[[#This Row],[ID]]</f>
        <v>290</v>
      </c>
    </row>
    <row r="302" spans="1:8" x14ac:dyDescent="0.25">
      <c r="A302">
        <v>291</v>
      </c>
      <c r="B302" s="17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26334</v>
      </c>
      <c r="H302" s="1">
        <f>+Temporalidad[[#This Row],[ID]]</f>
        <v>291</v>
      </c>
    </row>
    <row r="303" spans="1:8" x14ac:dyDescent="0.25">
      <c r="A303">
        <v>292</v>
      </c>
      <c r="B303" s="17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26335</v>
      </c>
      <c r="H303" s="1">
        <f>+Temporalidad[[#This Row],[ID]]</f>
        <v>292</v>
      </c>
    </row>
    <row r="304" spans="1:8" x14ac:dyDescent="0.25">
      <c r="A304">
        <v>293</v>
      </c>
      <c r="B304" s="17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26336</v>
      </c>
      <c r="H304" s="1">
        <f>+Temporalidad[[#This Row],[ID]]</f>
        <v>293</v>
      </c>
    </row>
    <row r="305" spans="1:8" x14ac:dyDescent="0.25">
      <c r="A305">
        <v>294</v>
      </c>
      <c r="B305" s="17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26337</v>
      </c>
      <c r="H305" s="1">
        <f>+Temporalidad[[#This Row],[ID]]</f>
        <v>294</v>
      </c>
    </row>
    <row r="306" spans="1:8" x14ac:dyDescent="0.25">
      <c r="A306">
        <v>295</v>
      </c>
      <c r="B306" s="17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26338</v>
      </c>
      <c r="H306" s="1">
        <f>+Temporalidad[[#This Row],[ID]]</f>
        <v>295</v>
      </c>
    </row>
    <row r="307" spans="1:8" x14ac:dyDescent="0.25">
      <c r="A307">
        <v>296</v>
      </c>
      <c r="B307" s="17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26339</v>
      </c>
      <c r="H307" s="1">
        <f>+Temporalidad[[#This Row],[ID]]</f>
        <v>296</v>
      </c>
    </row>
    <row r="308" spans="1:8" x14ac:dyDescent="0.25">
      <c r="A308">
        <v>297</v>
      </c>
      <c r="B308" s="17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26340</v>
      </c>
      <c r="H308" s="1">
        <f>+Temporalidad[[#This Row],[ID]]</f>
        <v>297</v>
      </c>
    </row>
    <row r="309" spans="1:8" x14ac:dyDescent="0.25">
      <c r="A309">
        <v>298</v>
      </c>
      <c r="B309" s="17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26341</v>
      </c>
      <c r="H309" s="1">
        <f>+Temporalidad[[#This Row],[ID]]</f>
        <v>298</v>
      </c>
    </row>
    <row r="310" spans="1:8" x14ac:dyDescent="0.25">
      <c r="A310">
        <v>299</v>
      </c>
      <c r="B310" s="17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26342</v>
      </c>
      <c r="H310" s="1">
        <f>+Temporalidad[[#This Row],[ID]]</f>
        <v>299</v>
      </c>
    </row>
    <row r="311" spans="1:8" x14ac:dyDescent="0.25">
      <c r="A311">
        <v>300</v>
      </c>
      <c r="B311" s="17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26343</v>
      </c>
      <c r="H311" s="1">
        <f>+Temporalidad[[#This Row],[ID]]</f>
        <v>300</v>
      </c>
    </row>
    <row r="312" spans="1:8" x14ac:dyDescent="0.25">
      <c r="A312">
        <v>301</v>
      </c>
      <c r="B312" s="17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26344</v>
      </c>
      <c r="H312" s="1">
        <f>+Temporalidad[[#This Row],[ID]]</f>
        <v>301</v>
      </c>
    </row>
    <row r="313" spans="1:8" x14ac:dyDescent="0.25">
      <c r="A313">
        <v>302</v>
      </c>
      <c r="B313" s="17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26345</v>
      </c>
      <c r="H313" s="1">
        <f>+Temporalidad[[#This Row],[ID]]</f>
        <v>302</v>
      </c>
    </row>
    <row r="314" spans="1:8" x14ac:dyDescent="0.25">
      <c r="A314">
        <v>303</v>
      </c>
      <c r="B314" s="17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26346</v>
      </c>
      <c r="H314" s="1">
        <f>+Temporalidad[[#This Row],[ID]]</f>
        <v>303</v>
      </c>
    </row>
    <row r="315" spans="1:8" x14ac:dyDescent="0.25">
      <c r="A315">
        <v>304</v>
      </c>
      <c r="B315" s="17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26347</v>
      </c>
      <c r="H315" s="1">
        <f>+Temporalidad[[#This Row],[ID]]</f>
        <v>304</v>
      </c>
    </row>
    <row r="316" spans="1:8" x14ac:dyDescent="0.25">
      <c r="A316">
        <v>305</v>
      </c>
      <c r="B316" s="17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26348</v>
      </c>
      <c r="H316" s="1">
        <f>+Temporalidad[[#This Row],[ID]]</f>
        <v>305</v>
      </c>
    </row>
    <row r="317" spans="1:8" x14ac:dyDescent="0.25">
      <c r="A317">
        <v>306</v>
      </c>
      <c r="B317" s="17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26349</v>
      </c>
      <c r="H317" s="1">
        <f>+Temporalidad[[#This Row],[ID]]</f>
        <v>306</v>
      </c>
    </row>
    <row r="318" spans="1:8" x14ac:dyDescent="0.25">
      <c r="A318">
        <v>307</v>
      </c>
      <c r="B318" s="17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26350</v>
      </c>
      <c r="H318" s="1">
        <f>+Temporalidad[[#This Row],[ID]]</f>
        <v>307</v>
      </c>
    </row>
    <row r="319" spans="1:8" x14ac:dyDescent="0.25">
      <c r="A319">
        <v>308</v>
      </c>
      <c r="B319" s="17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26351</v>
      </c>
      <c r="H319" s="1">
        <f>+Temporalidad[[#This Row],[ID]]</f>
        <v>308</v>
      </c>
    </row>
    <row r="320" spans="1:8" x14ac:dyDescent="0.25">
      <c r="A320">
        <v>309</v>
      </c>
      <c r="B320" s="17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26352</v>
      </c>
      <c r="H320" s="1">
        <f>+Temporalidad[[#This Row],[ID]]</f>
        <v>309</v>
      </c>
    </row>
    <row r="321" spans="1:8" x14ac:dyDescent="0.25">
      <c r="A321">
        <v>310</v>
      </c>
      <c r="B321" s="17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26353</v>
      </c>
      <c r="H321" s="1">
        <f>+Temporalidad[[#This Row],[ID]]</f>
        <v>310</v>
      </c>
    </row>
    <row r="322" spans="1:8" x14ac:dyDescent="0.25">
      <c r="A322">
        <v>311</v>
      </c>
      <c r="B322" s="17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26354</v>
      </c>
      <c r="H322" s="1">
        <f>+Temporalidad[[#This Row],[ID]]</f>
        <v>311</v>
      </c>
    </row>
    <row r="323" spans="1:8" x14ac:dyDescent="0.25">
      <c r="A323">
        <v>312</v>
      </c>
      <c r="B323" s="17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26355</v>
      </c>
      <c r="H323" s="1">
        <f>+Temporalidad[[#This Row],[ID]]</f>
        <v>312</v>
      </c>
    </row>
    <row r="324" spans="1:8" x14ac:dyDescent="0.25">
      <c r="A324">
        <v>313</v>
      </c>
      <c r="B324" s="17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26356</v>
      </c>
      <c r="H324" s="1">
        <f>+Temporalidad[[#This Row],[ID]]</f>
        <v>313</v>
      </c>
    </row>
    <row r="325" spans="1:8" x14ac:dyDescent="0.25">
      <c r="A325">
        <v>314</v>
      </c>
      <c r="B325" s="17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26357</v>
      </c>
      <c r="H325" s="1">
        <f>+Temporalidad[[#This Row],[ID]]</f>
        <v>314</v>
      </c>
    </row>
    <row r="326" spans="1:8" x14ac:dyDescent="0.25">
      <c r="A326">
        <v>315</v>
      </c>
      <c r="B326" s="17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26358</v>
      </c>
      <c r="H326" s="1">
        <f>+Temporalidad[[#This Row],[ID]]</f>
        <v>315</v>
      </c>
    </row>
    <row r="327" spans="1:8" x14ac:dyDescent="0.25">
      <c r="A327">
        <v>316</v>
      </c>
      <c r="B327" s="17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26359</v>
      </c>
      <c r="H327" s="1">
        <f>+Temporalidad[[#This Row],[ID]]</f>
        <v>316</v>
      </c>
    </row>
    <row r="328" spans="1:8" x14ac:dyDescent="0.25">
      <c r="A328">
        <v>317</v>
      </c>
      <c r="B328" s="17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26360</v>
      </c>
      <c r="H328" s="1">
        <f>+Temporalidad[[#This Row],[ID]]</f>
        <v>317</v>
      </c>
    </row>
    <row r="329" spans="1:8" x14ac:dyDescent="0.25">
      <c r="A329">
        <v>318</v>
      </c>
      <c r="B329" s="17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26361</v>
      </c>
      <c r="H329" s="1">
        <f>+Temporalidad[[#This Row],[ID]]</f>
        <v>318</v>
      </c>
    </row>
    <row r="330" spans="1:8" x14ac:dyDescent="0.25">
      <c r="A330">
        <v>319</v>
      </c>
      <c r="B330" s="17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26362</v>
      </c>
      <c r="H330" s="1">
        <f>+Temporalidad[[#This Row],[ID]]</f>
        <v>319</v>
      </c>
    </row>
    <row r="331" spans="1:8" x14ac:dyDescent="0.25">
      <c r="A331">
        <v>320</v>
      </c>
      <c r="B331" s="17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26363</v>
      </c>
      <c r="H331" s="1">
        <f>+Temporalidad[[#This Row],[ID]]</f>
        <v>320</v>
      </c>
    </row>
    <row r="332" spans="1:8" x14ac:dyDescent="0.25">
      <c r="A332">
        <v>321</v>
      </c>
      <c r="B332" s="17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26364</v>
      </c>
      <c r="H332" s="1">
        <f>+Temporalidad[[#This Row],[ID]]</f>
        <v>321</v>
      </c>
    </row>
    <row r="333" spans="1:8" x14ac:dyDescent="0.25">
      <c r="A333">
        <v>322</v>
      </c>
      <c r="B333" s="17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26365</v>
      </c>
      <c r="H333" s="1">
        <f>+Temporalidad[[#This Row],[ID]]</f>
        <v>322</v>
      </c>
    </row>
    <row r="334" spans="1:8" x14ac:dyDescent="0.25">
      <c r="A334">
        <v>323</v>
      </c>
      <c r="B334" s="17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26366</v>
      </c>
      <c r="H334" s="1">
        <f>+Temporalidad[[#This Row],[ID]]</f>
        <v>323</v>
      </c>
    </row>
    <row r="335" spans="1:8" x14ac:dyDescent="0.25">
      <c r="A335">
        <v>324</v>
      </c>
      <c r="B335" s="17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26367</v>
      </c>
      <c r="H335" s="1">
        <f>+Temporalidad[[#This Row],[ID]]</f>
        <v>324</v>
      </c>
    </row>
    <row r="336" spans="1:8" x14ac:dyDescent="0.25">
      <c r="A336">
        <v>325</v>
      </c>
      <c r="B336" s="17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26368</v>
      </c>
      <c r="H336" s="1">
        <f>+Temporalidad[[#This Row],[ID]]</f>
        <v>325</v>
      </c>
    </row>
    <row r="337" spans="1:8" x14ac:dyDescent="0.25">
      <c r="A337">
        <v>326</v>
      </c>
      <c r="B337" s="17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26369</v>
      </c>
      <c r="H337" s="1">
        <f>+Temporalidad[[#This Row],[ID]]</f>
        <v>326</v>
      </c>
    </row>
    <row r="338" spans="1:8" x14ac:dyDescent="0.25">
      <c r="A338">
        <v>327</v>
      </c>
      <c r="B338" s="17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26370</v>
      </c>
      <c r="H338" s="1">
        <f>+Temporalidad[[#This Row],[ID]]</f>
        <v>327</v>
      </c>
    </row>
    <row r="339" spans="1:8" x14ac:dyDescent="0.25">
      <c r="A339">
        <v>328</v>
      </c>
      <c r="B339" s="17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26371</v>
      </c>
      <c r="H339" s="1">
        <f>+Temporalidad[[#This Row],[ID]]</f>
        <v>328</v>
      </c>
    </row>
    <row r="340" spans="1:8" x14ac:dyDescent="0.25">
      <c r="A340">
        <v>329</v>
      </c>
      <c r="B340" s="17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26372</v>
      </c>
      <c r="H340" s="1">
        <f>+Temporalidad[[#This Row],[ID]]</f>
        <v>329</v>
      </c>
    </row>
    <row r="341" spans="1:8" x14ac:dyDescent="0.25">
      <c r="A341">
        <v>330</v>
      </c>
      <c r="B341" s="17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26373</v>
      </c>
      <c r="H341" s="1">
        <f>+Temporalidad[[#This Row],[ID]]</f>
        <v>330</v>
      </c>
    </row>
    <row r="342" spans="1:8" x14ac:dyDescent="0.25">
      <c r="A342">
        <v>331</v>
      </c>
      <c r="B342" s="17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26374</v>
      </c>
      <c r="H342" s="1">
        <f>+Temporalidad[[#This Row],[ID]]</f>
        <v>331</v>
      </c>
    </row>
    <row r="343" spans="1:8" x14ac:dyDescent="0.25">
      <c r="A343">
        <v>332</v>
      </c>
      <c r="B343" s="17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26375</v>
      </c>
      <c r="H343" s="1">
        <f>+Temporalidad[[#This Row],[ID]]</f>
        <v>332</v>
      </c>
    </row>
    <row r="344" spans="1:8" x14ac:dyDescent="0.25">
      <c r="A344">
        <v>333</v>
      </c>
      <c r="B344" s="17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26376</v>
      </c>
      <c r="H344" s="1">
        <f>+Temporalidad[[#This Row],[ID]]</f>
        <v>333</v>
      </c>
    </row>
    <row r="345" spans="1:8" x14ac:dyDescent="0.25">
      <c r="A345">
        <v>334</v>
      </c>
      <c r="B345" s="17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26377</v>
      </c>
      <c r="H345" s="1">
        <f>+Temporalidad[[#This Row],[ID]]</f>
        <v>334</v>
      </c>
    </row>
    <row r="346" spans="1:8" x14ac:dyDescent="0.25">
      <c r="A346">
        <v>335</v>
      </c>
      <c r="B346" s="17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26378</v>
      </c>
      <c r="H346" s="1">
        <f>+Temporalidad[[#This Row],[ID]]</f>
        <v>335</v>
      </c>
    </row>
    <row r="347" spans="1:8" x14ac:dyDescent="0.25">
      <c r="A347">
        <v>336</v>
      </c>
      <c r="B347" s="17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26379</v>
      </c>
      <c r="H347" s="1">
        <f>+Temporalidad[[#This Row],[ID]]</f>
        <v>336</v>
      </c>
    </row>
    <row r="348" spans="1:8" x14ac:dyDescent="0.25">
      <c r="A348">
        <v>337</v>
      </c>
      <c r="B348" s="17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26380</v>
      </c>
      <c r="H348" s="1">
        <f>+Temporalidad[[#This Row],[ID]]</f>
        <v>337</v>
      </c>
    </row>
    <row r="349" spans="1:8" x14ac:dyDescent="0.25">
      <c r="A349">
        <v>338</v>
      </c>
      <c r="B349" s="17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26381</v>
      </c>
      <c r="H349" s="1">
        <f>+Temporalidad[[#This Row],[ID]]</f>
        <v>338</v>
      </c>
    </row>
    <row r="350" spans="1:8" x14ac:dyDescent="0.25">
      <c r="A350">
        <v>339</v>
      </c>
      <c r="B350" s="17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26382</v>
      </c>
      <c r="H350" s="1">
        <f>+Temporalidad[[#This Row],[ID]]</f>
        <v>339</v>
      </c>
    </row>
    <row r="351" spans="1:8" x14ac:dyDescent="0.25">
      <c r="A351">
        <v>340</v>
      </c>
      <c r="B351" s="17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26383</v>
      </c>
      <c r="H351" s="1">
        <f>+Temporalidad[[#This Row],[ID]]</f>
        <v>340</v>
      </c>
    </row>
    <row r="352" spans="1:8" x14ac:dyDescent="0.25">
      <c r="A352">
        <v>341</v>
      </c>
      <c r="B352" s="17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26384</v>
      </c>
      <c r="H352" s="1">
        <f>+Temporalidad[[#This Row],[ID]]</f>
        <v>341</v>
      </c>
    </row>
    <row r="353" spans="1:8" x14ac:dyDescent="0.25">
      <c r="A353">
        <v>342</v>
      </c>
      <c r="B353" s="17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26385</v>
      </c>
      <c r="H353" s="1">
        <f>+Temporalidad[[#This Row],[ID]]</f>
        <v>342</v>
      </c>
    </row>
    <row r="354" spans="1:8" x14ac:dyDescent="0.25">
      <c r="A354">
        <v>343</v>
      </c>
      <c r="B354" s="17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26386</v>
      </c>
      <c r="H354" s="1">
        <f>+Temporalidad[[#This Row],[ID]]</f>
        <v>343</v>
      </c>
    </row>
    <row r="355" spans="1:8" x14ac:dyDescent="0.25">
      <c r="A355">
        <v>344</v>
      </c>
      <c r="B355" s="17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26387</v>
      </c>
      <c r="H355" s="1">
        <f>+Temporalidad[[#This Row],[ID]]</f>
        <v>344</v>
      </c>
    </row>
    <row r="356" spans="1:8" x14ac:dyDescent="0.25">
      <c r="A356">
        <v>345</v>
      </c>
      <c r="B356" s="17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26388</v>
      </c>
      <c r="H356" s="1">
        <f>+Temporalidad[[#This Row],[ID]]</f>
        <v>345</v>
      </c>
    </row>
    <row r="357" spans="1:8" x14ac:dyDescent="0.25">
      <c r="A357">
        <v>346</v>
      </c>
      <c r="B357" s="17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26389</v>
      </c>
      <c r="H357" s="1">
        <f>+Temporalidad[[#This Row],[ID]]</f>
        <v>346</v>
      </c>
    </row>
    <row r="358" spans="1:8" x14ac:dyDescent="0.25">
      <c r="A358">
        <v>347</v>
      </c>
      <c r="B358" s="17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26390</v>
      </c>
      <c r="H358" s="1">
        <f>+Temporalidad[[#This Row],[ID]]</f>
        <v>347</v>
      </c>
    </row>
    <row r="359" spans="1:8" x14ac:dyDescent="0.25">
      <c r="A359">
        <v>348</v>
      </c>
      <c r="B359" s="17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26391</v>
      </c>
      <c r="H359" s="1">
        <f>+Temporalidad[[#This Row],[ID]]</f>
        <v>348</v>
      </c>
    </row>
    <row r="360" spans="1:8" x14ac:dyDescent="0.25">
      <c r="A360">
        <v>349</v>
      </c>
      <c r="B360" s="17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26392</v>
      </c>
      <c r="H360" s="1">
        <f>+Temporalidad[[#This Row],[ID]]</f>
        <v>349</v>
      </c>
    </row>
    <row r="361" spans="1:8" x14ac:dyDescent="0.25">
      <c r="A361">
        <v>350</v>
      </c>
      <c r="B361" s="17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26393</v>
      </c>
      <c r="H361" s="1">
        <f>+Temporalidad[[#This Row],[ID]]</f>
        <v>350</v>
      </c>
    </row>
    <row r="362" spans="1:8" x14ac:dyDescent="0.25">
      <c r="A362">
        <v>351</v>
      </c>
      <c r="B362" s="17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26394</v>
      </c>
      <c r="H362" s="1">
        <f>+Temporalidad[[#This Row],[ID]]</f>
        <v>351</v>
      </c>
    </row>
    <row r="363" spans="1:8" x14ac:dyDescent="0.25">
      <c r="A363">
        <v>352</v>
      </c>
      <c r="B363" s="17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26395</v>
      </c>
      <c r="H363" s="1">
        <f>+Temporalidad[[#This Row],[ID]]</f>
        <v>352</v>
      </c>
    </row>
    <row r="364" spans="1:8" x14ac:dyDescent="0.25">
      <c r="A364">
        <v>353</v>
      </c>
      <c r="B364" s="17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26396</v>
      </c>
      <c r="H364" s="1">
        <f>+Temporalidad[[#This Row],[ID]]</f>
        <v>353</v>
      </c>
    </row>
    <row r="365" spans="1:8" x14ac:dyDescent="0.25">
      <c r="A365">
        <v>354</v>
      </c>
      <c r="B365" s="17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26397</v>
      </c>
      <c r="H365" s="1">
        <f>+Temporalidad[[#This Row],[ID]]</f>
        <v>354</v>
      </c>
    </row>
    <row r="366" spans="1:8" x14ac:dyDescent="0.25">
      <c r="A366">
        <v>355</v>
      </c>
      <c r="B366" s="17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26398</v>
      </c>
      <c r="H366" s="1">
        <f>+Temporalidad[[#This Row],[ID]]</f>
        <v>355</v>
      </c>
    </row>
    <row r="367" spans="1:8" x14ac:dyDescent="0.25">
      <c r="A367">
        <v>356</v>
      </c>
      <c r="B367" s="17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26399</v>
      </c>
      <c r="H367" s="1">
        <f>+Temporalidad[[#This Row],[ID]]</f>
        <v>356</v>
      </c>
    </row>
    <row r="368" spans="1:8" x14ac:dyDescent="0.25">
      <c r="A368">
        <v>357</v>
      </c>
      <c r="B368" s="17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26400</v>
      </c>
      <c r="H368" s="1">
        <f>+Temporalidad[[#This Row],[ID]]</f>
        <v>357</v>
      </c>
    </row>
    <row r="369" spans="1:8" x14ac:dyDescent="0.25">
      <c r="A369">
        <v>358</v>
      </c>
      <c r="B369" s="17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26401</v>
      </c>
      <c r="H369" s="1">
        <f>+Temporalidad[[#This Row],[ID]]</f>
        <v>358</v>
      </c>
    </row>
    <row r="370" spans="1:8" x14ac:dyDescent="0.25">
      <c r="A370">
        <v>359</v>
      </c>
      <c r="B370" s="17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26402</v>
      </c>
      <c r="H370" s="1">
        <f>+Temporalidad[[#This Row],[ID]]</f>
        <v>359</v>
      </c>
    </row>
    <row r="371" spans="1:8" x14ac:dyDescent="0.25">
      <c r="A371">
        <v>360</v>
      </c>
      <c r="B371" s="17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26403</v>
      </c>
      <c r="H371" s="1">
        <f>+Temporalidad[[#This Row],[ID]]</f>
        <v>360</v>
      </c>
    </row>
    <row r="372" spans="1:8" x14ac:dyDescent="0.25">
      <c r="A372">
        <v>361</v>
      </c>
      <c r="B372" s="17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26404</v>
      </c>
      <c r="H372" s="1">
        <f>+Temporalidad[[#This Row],[ID]]</f>
        <v>361</v>
      </c>
    </row>
    <row r="373" spans="1:8" x14ac:dyDescent="0.25">
      <c r="A373">
        <v>362</v>
      </c>
      <c r="B373" s="17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26405</v>
      </c>
      <c r="H373" s="1">
        <f>+Temporalidad[[#This Row],[ID]]</f>
        <v>362</v>
      </c>
    </row>
    <row r="374" spans="1:8" x14ac:dyDescent="0.25">
      <c r="A374">
        <v>363</v>
      </c>
      <c r="B374" s="17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26406</v>
      </c>
      <c r="H374" s="1">
        <f>+Temporalidad[[#This Row],[ID]]</f>
        <v>363</v>
      </c>
    </row>
    <row r="375" spans="1:8" x14ac:dyDescent="0.25">
      <c r="A375">
        <v>364</v>
      </c>
      <c r="B375" s="17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26407</v>
      </c>
      <c r="H375" s="1">
        <f>+Temporalidad[[#This Row],[ID]]</f>
        <v>364</v>
      </c>
    </row>
    <row r="376" spans="1:8" x14ac:dyDescent="0.25">
      <c r="A376">
        <v>365</v>
      </c>
      <c r="B376" s="17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26408</v>
      </c>
      <c r="H376" s="1">
        <f>+Temporalidad[[#This Row],[ID]]</f>
        <v>365</v>
      </c>
    </row>
    <row r="377" spans="1:8" x14ac:dyDescent="0.25">
      <c r="A377">
        <v>366</v>
      </c>
      <c r="B377" s="17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26409</v>
      </c>
      <c r="H377" s="1">
        <f>+Temporalidad[[#This Row],[ID]]</f>
        <v>366</v>
      </c>
    </row>
    <row r="378" spans="1:8" x14ac:dyDescent="0.25">
      <c r="A378">
        <v>367</v>
      </c>
      <c r="B378" s="17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26410</v>
      </c>
      <c r="H378" s="1">
        <f>+Temporalidad[[#This Row],[ID]]</f>
        <v>367</v>
      </c>
    </row>
    <row r="379" spans="1:8" x14ac:dyDescent="0.25">
      <c r="A379">
        <v>368</v>
      </c>
      <c r="B379" s="17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26411</v>
      </c>
      <c r="H379" s="1">
        <f>+Temporalidad[[#This Row],[ID]]</f>
        <v>368</v>
      </c>
    </row>
    <row r="380" spans="1:8" x14ac:dyDescent="0.25">
      <c r="A380">
        <v>369</v>
      </c>
      <c r="B380" s="17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26412</v>
      </c>
      <c r="H380" s="1">
        <f>+Temporalidad[[#This Row],[ID]]</f>
        <v>369</v>
      </c>
    </row>
    <row r="381" spans="1:8" x14ac:dyDescent="0.25">
      <c r="A381">
        <v>370</v>
      </c>
      <c r="B381" s="17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26413</v>
      </c>
      <c r="H381" s="1">
        <f>+Temporalidad[[#This Row],[ID]]</f>
        <v>370</v>
      </c>
    </row>
    <row r="382" spans="1:8" x14ac:dyDescent="0.25">
      <c r="A382">
        <v>371</v>
      </c>
      <c r="B382" s="17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26414</v>
      </c>
      <c r="H382" s="1">
        <f>+Temporalidad[[#This Row],[ID]]</f>
        <v>371</v>
      </c>
    </row>
    <row r="383" spans="1:8" x14ac:dyDescent="0.25">
      <c r="A383">
        <v>372</v>
      </c>
      <c r="B383" s="17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26415</v>
      </c>
      <c r="H383" s="1">
        <f>+Temporalidad[[#This Row],[ID]]</f>
        <v>372</v>
      </c>
    </row>
    <row r="384" spans="1:8" x14ac:dyDescent="0.25">
      <c r="A384">
        <v>373</v>
      </c>
      <c r="B384" s="17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26416</v>
      </c>
      <c r="H384" s="1">
        <f>+Temporalidad[[#This Row],[ID]]</f>
        <v>373</v>
      </c>
    </row>
    <row r="385" spans="1:8" x14ac:dyDescent="0.25">
      <c r="A385">
        <v>374</v>
      </c>
      <c r="B385" s="17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26417</v>
      </c>
      <c r="H385" s="1">
        <f>+Temporalidad[[#This Row],[ID]]</f>
        <v>374</v>
      </c>
    </row>
    <row r="386" spans="1:8" x14ac:dyDescent="0.25">
      <c r="A386">
        <v>375</v>
      </c>
      <c r="B386" s="17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26418</v>
      </c>
      <c r="H386" s="1">
        <f>+Temporalidad[[#This Row],[ID]]</f>
        <v>375</v>
      </c>
    </row>
    <row r="387" spans="1:8" x14ac:dyDescent="0.25">
      <c r="A387">
        <v>376</v>
      </c>
      <c r="B387" s="17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26419</v>
      </c>
      <c r="H387" s="1">
        <f>+Temporalidad[[#This Row],[ID]]</f>
        <v>376</v>
      </c>
    </row>
    <row r="388" spans="1:8" x14ac:dyDescent="0.25">
      <c r="A388">
        <v>377</v>
      </c>
      <c r="B388" s="17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26420</v>
      </c>
      <c r="H388" s="1">
        <f>+Temporalidad[[#This Row],[ID]]</f>
        <v>377</v>
      </c>
    </row>
    <row r="389" spans="1:8" x14ac:dyDescent="0.25">
      <c r="A389">
        <v>378</v>
      </c>
      <c r="B389" s="17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26421</v>
      </c>
      <c r="H389" s="1">
        <f>+Temporalidad[[#This Row],[ID]]</f>
        <v>378</v>
      </c>
    </row>
    <row r="390" spans="1:8" x14ac:dyDescent="0.25">
      <c r="A390">
        <v>379</v>
      </c>
      <c r="B390" s="17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26422</v>
      </c>
      <c r="H390" s="1">
        <f>+Temporalidad[[#This Row],[ID]]</f>
        <v>379</v>
      </c>
    </row>
    <row r="391" spans="1:8" x14ac:dyDescent="0.25">
      <c r="A391">
        <v>380</v>
      </c>
      <c r="B391" s="17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26423</v>
      </c>
      <c r="H391" s="1">
        <f>+Temporalidad[[#This Row],[ID]]</f>
        <v>380</v>
      </c>
    </row>
    <row r="392" spans="1:8" x14ac:dyDescent="0.25">
      <c r="A392">
        <v>381</v>
      </c>
      <c r="B392" s="17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26424</v>
      </c>
      <c r="H392" s="1">
        <f>+Temporalidad[[#This Row],[ID]]</f>
        <v>381</v>
      </c>
    </row>
    <row r="393" spans="1:8" x14ac:dyDescent="0.25">
      <c r="A393">
        <v>382</v>
      </c>
      <c r="B393" s="17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26425</v>
      </c>
      <c r="H393" s="1">
        <f>+Temporalidad[[#This Row],[ID]]</f>
        <v>382</v>
      </c>
    </row>
    <row r="394" spans="1:8" x14ac:dyDescent="0.25">
      <c r="A394">
        <v>383</v>
      </c>
      <c r="B394" s="17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26426</v>
      </c>
      <c r="H394" s="1">
        <f>+Temporalidad[[#This Row],[ID]]</f>
        <v>383</v>
      </c>
    </row>
    <row r="395" spans="1:8" x14ac:dyDescent="0.25">
      <c r="A395">
        <v>384</v>
      </c>
      <c r="B395" s="17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26427</v>
      </c>
      <c r="H395" s="1">
        <f>+Temporalidad[[#This Row],[ID]]</f>
        <v>384</v>
      </c>
    </row>
    <row r="396" spans="1:8" x14ac:dyDescent="0.25">
      <c r="A396">
        <v>385</v>
      </c>
      <c r="B396" s="17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26428</v>
      </c>
      <c r="H396" s="1">
        <f>+Temporalidad[[#This Row],[ID]]</f>
        <v>385</v>
      </c>
    </row>
    <row r="397" spans="1:8" x14ac:dyDescent="0.25">
      <c r="A397">
        <v>386</v>
      </c>
      <c r="B397" s="17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26429</v>
      </c>
      <c r="H397" s="1">
        <f>+Temporalidad[[#This Row],[ID]]</f>
        <v>386</v>
      </c>
    </row>
    <row r="398" spans="1:8" x14ac:dyDescent="0.25">
      <c r="A398">
        <v>387</v>
      </c>
      <c r="B398" s="17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26430</v>
      </c>
      <c r="H398" s="1">
        <f>+Temporalidad[[#This Row],[ID]]</f>
        <v>387</v>
      </c>
    </row>
    <row r="399" spans="1:8" x14ac:dyDescent="0.25">
      <c r="A399">
        <v>388</v>
      </c>
      <c r="B399" s="17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26431</v>
      </c>
      <c r="H399" s="1">
        <f>+Temporalidad[[#This Row],[ID]]</f>
        <v>388</v>
      </c>
    </row>
    <row r="400" spans="1:8" x14ac:dyDescent="0.25">
      <c r="A400">
        <v>389</v>
      </c>
      <c r="B400" s="17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26432</v>
      </c>
      <c r="H400" s="1">
        <f>+Temporalidad[[#This Row],[ID]]</f>
        <v>389</v>
      </c>
    </row>
    <row r="401" spans="1:8" x14ac:dyDescent="0.25">
      <c r="A401">
        <v>390</v>
      </c>
      <c r="B401" s="17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26433</v>
      </c>
      <c r="H401" s="1">
        <f>+Temporalidad[[#This Row],[ID]]</f>
        <v>390</v>
      </c>
    </row>
    <row r="402" spans="1:8" x14ac:dyDescent="0.25">
      <c r="A402">
        <v>391</v>
      </c>
      <c r="B402" s="17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26434</v>
      </c>
      <c r="H402" s="1">
        <f>+Temporalidad[[#This Row],[ID]]</f>
        <v>391</v>
      </c>
    </row>
    <row r="403" spans="1:8" x14ac:dyDescent="0.25">
      <c r="A403">
        <v>392</v>
      </c>
      <c r="B403" s="17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26435</v>
      </c>
      <c r="H403" s="1">
        <f>+Temporalidad[[#This Row],[ID]]</f>
        <v>392</v>
      </c>
    </row>
    <row r="404" spans="1:8" x14ac:dyDescent="0.25">
      <c r="A404">
        <v>393</v>
      </c>
      <c r="B404" s="17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26436</v>
      </c>
      <c r="H404" s="1">
        <f>+Temporalidad[[#This Row],[ID]]</f>
        <v>393</v>
      </c>
    </row>
    <row r="405" spans="1:8" x14ac:dyDescent="0.25">
      <c r="A405">
        <v>394</v>
      </c>
      <c r="B405" s="17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26437</v>
      </c>
      <c r="H405" s="1">
        <f>+Temporalidad[[#This Row],[ID]]</f>
        <v>394</v>
      </c>
    </row>
    <row r="406" spans="1:8" x14ac:dyDescent="0.25">
      <c r="A406">
        <v>395</v>
      </c>
      <c r="B406" s="17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26438</v>
      </c>
      <c r="H406" s="1">
        <f>+Temporalidad[[#This Row],[ID]]</f>
        <v>395</v>
      </c>
    </row>
    <row r="407" spans="1:8" x14ac:dyDescent="0.25">
      <c r="A407">
        <v>396</v>
      </c>
      <c r="B407" s="17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26439</v>
      </c>
      <c r="H407" s="1">
        <f>+Temporalidad[[#This Row],[ID]]</f>
        <v>396</v>
      </c>
    </row>
    <row r="408" spans="1:8" x14ac:dyDescent="0.25">
      <c r="A408">
        <v>397</v>
      </c>
      <c r="B408" s="17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26440</v>
      </c>
      <c r="H408" s="1">
        <f>+Temporalidad[[#This Row],[ID]]</f>
        <v>397</v>
      </c>
    </row>
    <row r="409" spans="1:8" x14ac:dyDescent="0.25">
      <c r="A409">
        <v>398</v>
      </c>
      <c r="B409" s="17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26441</v>
      </c>
      <c r="H409" s="1">
        <f>+Temporalidad[[#This Row],[ID]]</f>
        <v>398</v>
      </c>
    </row>
    <row r="410" spans="1:8" x14ac:dyDescent="0.25">
      <c r="A410">
        <v>399</v>
      </c>
      <c r="B410" s="17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26442</v>
      </c>
      <c r="H410" s="1">
        <f>+Temporalidad[[#This Row],[ID]]</f>
        <v>399</v>
      </c>
    </row>
    <row r="411" spans="1:8" x14ac:dyDescent="0.25">
      <c r="A411">
        <v>400</v>
      </c>
      <c r="B411" s="17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26443</v>
      </c>
      <c r="H411" s="1">
        <f>+Temporalidad[[#This Row],[ID]]</f>
        <v>400</v>
      </c>
    </row>
    <row r="412" spans="1:8" x14ac:dyDescent="0.25">
      <c r="A412">
        <v>401</v>
      </c>
      <c r="B412" s="17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26444</v>
      </c>
      <c r="H412" s="1">
        <f>+Temporalidad[[#This Row],[ID]]</f>
        <v>401</v>
      </c>
    </row>
    <row r="413" spans="1:8" x14ac:dyDescent="0.25">
      <c r="A413">
        <v>402</v>
      </c>
      <c r="B413" s="17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26445</v>
      </c>
      <c r="H413" s="1">
        <f>+Temporalidad[[#This Row],[ID]]</f>
        <v>402</v>
      </c>
    </row>
    <row r="414" spans="1:8" x14ac:dyDescent="0.25">
      <c r="A414">
        <v>403</v>
      </c>
      <c r="B414" s="17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26446</v>
      </c>
      <c r="H414" s="1">
        <f>+Temporalidad[[#This Row],[ID]]</f>
        <v>403</v>
      </c>
    </row>
    <row r="415" spans="1:8" x14ac:dyDescent="0.25">
      <c r="A415">
        <v>404</v>
      </c>
      <c r="B415" s="17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26447</v>
      </c>
      <c r="H415" s="1">
        <f>+Temporalidad[[#This Row],[ID]]</f>
        <v>404</v>
      </c>
    </row>
    <row r="416" spans="1:8" x14ac:dyDescent="0.25">
      <c r="A416">
        <v>405</v>
      </c>
      <c r="B416" s="17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26448</v>
      </c>
      <c r="H416" s="1">
        <f>+Temporalidad[[#This Row],[ID]]</f>
        <v>405</v>
      </c>
    </row>
    <row r="417" spans="1:8" x14ac:dyDescent="0.25">
      <c r="A417">
        <v>406</v>
      </c>
      <c r="B417" s="17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26449</v>
      </c>
      <c r="H417" s="1">
        <f>+Temporalidad[[#This Row],[ID]]</f>
        <v>406</v>
      </c>
    </row>
    <row r="418" spans="1:8" x14ac:dyDescent="0.25">
      <c r="A418">
        <v>407</v>
      </c>
      <c r="B418" s="17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26450</v>
      </c>
      <c r="H418" s="1">
        <f>+Temporalidad[[#This Row],[ID]]</f>
        <v>407</v>
      </c>
    </row>
    <row r="419" spans="1:8" x14ac:dyDescent="0.25">
      <c r="A419">
        <v>408</v>
      </c>
      <c r="B419" s="17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26451</v>
      </c>
      <c r="H419" s="1">
        <f>+Temporalidad[[#This Row],[ID]]</f>
        <v>408</v>
      </c>
    </row>
    <row r="420" spans="1:8" x14ac:dyDescent="0.25">
      <c r="A420">
        <v>409</v>
      </c>
      <c r="B420" s="17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26452</v>
      </c>
      <c r="H420" s="1">
        <f>+Temporalidad[[#This Row],[ID]]</f>
        <v>409</v>
      </c>
    </row>
    <row r="421" spans="1:8" x14ac:dyDescent="0.25">
      <c r="A421">
        <v>410</v>
      </c>
      <c r="B421" s="17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26453</v>
      </c>
      <c r="H421" s="1">
        <f>+Temporalidad[[#This Row],[ID]]</f>
        <v>410</v>
      </c>
    </row>
    <row r="422" spans="1:8" x14ac:dyDescent="0.25">
      <c r="A422">
        <v>411</v>
      </c>
      <c r="B422" s="17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26454</v>
      </c>
      <c r="H422" s="1">
        <f>+Temporalidad[[#This Row],[ID]]</f>
        <v>411</v>
      </c>
    </row>
    <row r="423" spans="1:8" x14ac:dyDescent="0.25">
      <c r="A423">
        <v>412</v>
      </c>
      <c r="B423" s="17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26455</v>
      </c>
      <c r="H423" s="1">
        <f>+Temporalidad[[#This Row],[ID]]</f>
        <v>412</v>
      </c>
    </row>
    <row r="424" spans="1:8" x14ac:dyDescent="0.25">
      <c r="A424">
        <v>413</v>
      </c>
      <c r="B424" s="17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26456</v>
      </c>
      <c r="H424" s="1">
        <f>+Temporalidad[[#This Row],[ID]]</f>
        <v>413</v>
      </c>
    </row>
    <row r="425" spans="1:8" x14ac:dyDescent="0.25">
      <c r="A425">
        <v>414</v>
      </c>
      <c r="B425" s="17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26457</v>
      </c>
      <c r="H425" s="1">
        <f>+Temporalidad[[#This Row],[ID]]</f>
        <v>414</v>
      </c>
    </row>
    <row r="426" spans="1:8" x14ac:dyDescent="0.25">
      <c r="A426">
        <v>415</v>
      </c>
      <c r="B426" s="17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26458</v>
      </c>
      <c r="H426" s="1">
        <f>+Temporalidad[[#This Row],[ID]]</f>
        <v>415</v>
      </c>
    </row>
    <row r="427" spans="1:8" x14ac:dyDescent="0.25">
      <c r="A427">
        <v>416</v>
      </c>
      <c r="B427" s="17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26459</v>
      </c>
      <c r="H427" s="1">
        <f>+Temporalidad[[#This Row],[ID]]</f>
        <v>416</v>
      </c>
    </row>
    <row r="428" spans="1:8" x14ac:dyDescent="0.25">
      <c r="A428">
        <v>417</v>
      </c>
      <c r="B428" s="17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26460</v>
      </c>
      <c r="H428" s="1">
        <f>+Temporalidad[[#This Row],[ID]]</f>
        <v>417</v>
      </c>
    </row>
    <row r="429" spans="1:8" x14ac:dyDescent="0.25">
      <c r="A429">
        <v>418</v>
      </c>
      <c r="B429" s="17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26461</v>
      </c>
      <c r="H429" s="1">
        <f>+Temporalidad[[#This Row],[ID]]</f>
        <v>418</v>
      </c>
    </row>
    <row r="430" spans="1:8" x14ac:dyDescent="0.25">
      <c r="A430">
        <v>419</v>
      </c>
      <c r="B430" s="17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26462</v>
      </c>
      <c r="H430" s="1">
        <f>+Temporalidad[[#This Row],[ID]]</f>
        <v>419</v>
      </c>
    </row>
    <row r="431" spans="1:8" x14ac:dyDescent="0.25">
      <c r="A431">
        <v>420</v>
      </c>
      <c r="B431" s="17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26463</v>
      </c>
      <c r="H431" s="1">
        <f>+Temporalidad[[#This Row],[ID]]</f>
        <v>420</v>
      </c>
    </row>
    <row r="432" spans="1:8" x14ac:dyDescent="0.25">
      <c r="A432">
        <v>421</v>
      </c>
      <c r="B432" s="17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26464</v>
      </c>
      <c r="H432" s="1">
        <f>+Temporalidad[[#This Row],[ID]]</f>
        <v>421</v>
      </c>
    </row>
    <row r="433" spans="1:8" x14ac:dyDescent="0.25">
      <c r="A433">
        <v>422</v>
      </c>
      <c r="B433" s="17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26465</v>
      </c>
      <c r="H433" s="1">
        <f>+Temporalidad[[#This Row],[ID]]</f>
        <v>422</v>
      </c>
    </row>
    <row r="434" spans="1:8" x14ac:dyDescent="0.25">
      <c r="A434">
        <v>423</v>
      </c>
      <c r="B434" s="17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26466</v>
      </c>
      <c r="H434" s="1">
        <f>+Temporalidad[[#This Row],[ID]]</f>
        <v>423</v>
      </c>
    </row>
    <row r="435" spans="1:8" x14ac:dyDescent="0.25">
      <c r="A435">
        <v>424</v>
      </c>
      <c r="B435" s="17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26467</v>
      </c>
      <c r="H435" s="1">
        <f>+Temporalidad[[#This Row],[ID]]</f>
        <v>424</v>
      </c>
    </row>
    <row r="436" spans="1:8" x14ac:dyDescent="0.25">
      <c r="A436">
        <v>425</v>
      </c>
      <c r="B436" s="17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26468</v>
      </c>
      <c r="H436" s="1">
        <f>+Temporalidad[[#This Row],[ID]]</f>
        <v>425</v>
      </c>
    </row>
    <row r="437" spans="1:8" x14ac:dyDescent="0.25">
      <c r="A437">
        <v>426</v>
      </c>
      <c r="B437" s="17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26469</v>
      </c>
      <c r="H437" s="1">
        <f>+Temporalidad[[#This Row],[ID]]</f>
        <v>426</v>
      </c>
    </row>
    <row r="438" spans="1:8" x14ac:dyDescent="0.25">
      <c r="A438">
        <v>427</v>
      </c>
      <c r="B438" s="17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26470</v>
      </c>
      <c r="H438" s="1">
        <f>+Temporalidad[[#This Row],[ID]]</f>
        <v>427</v>
      </c>
    </row>
    <row r="439" spans="1:8" x14ac:dyDescent="0.25">
      <c r="A439">
        <v>428</v>
      </c>
      <c r="B439" s="17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26471</v>
      </c>
      <c r="H439" s="1">
        <f>+Temporalidad[[#This Row],[ID]]</f>
        <v>428</v>
      </c>
    </row>
    <row r="440" spans="1:8" x14ac:dyDescent="0.25">
      <c r="A440">
        <v>429</v>
      </c>
      <c r="B440" s="17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26472</v>
      </c>
      <c r="H440" s="1">
        <f>+Temporalidad[[#This Row],[ID]]</f>
        <v>429</v>
      </c>
    </row>
    <row r="441" spans="1:8" x14ac:dyDescent="0.25">
      <c r="A441">
        <v>430</v>
      </c>
      <c r="B441" s="17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26473</v>
      </c>
      <c r="H441" s="1">
        <f>+Temporalidad[[#This Row],[ID]]</f>
        <v>430</v>
      </c>
    </row>
    <row r="442" spans="1:8" x14ac:dyDescent="0.25">
      <c r="A442">
        <v>431</v>
      </c>
      <c r="B442" s="17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26474</v>
      </c>
      <c r="H442" s="1">
        <f>+Temporalidad[[#This Row],[ID]]</f>
        <v>431</v>
      </c>
    </row>
    <row r="443" spans="1:8" x14ac:dyDescent="0.25">
      <c r="A443">
        <v>432</v>
      </c>
      <c r="B443" s="17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26475</v>
      </c>
      <c r="H443" s="1">
        <f>+Temporalidad[[#This Row],[ID]]</f>
        <v>432</v>
      </c>
    </row>
    <row r="444" spans="1:8" x14ac:dyDescent="0.25">
      <c r="A444">
        <v>433</v>
      </c>
      <c r="B444" s="17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26476</v>
      </c>
      <c r="H444" s="1">
        <f>+Temporalidad[[#This Row],[ID]]</f>
        <v>433</v>
      </c>
    </row>
    <row r="445" spans="1:8" x14ac:dyDescent="0.25">
      <c r="A445">
        <v>434</v>
      </c>
      <c r="B445" s="17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26477</v>
      </c>
      <c r="H445" s="1">
        <f>+Temporalidad[[#This Row],[ID]]</f>
        <v>434</v>
      </c>
    </row>
    <row r="446" spans="1:8" x14ac:dyDescent="0.25">
      <c r="A446">
        <v>435</v>
      </c>
      <c r="B446" s="17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26478</v>
      </c>
      <c r="H446" s="1">
        <f>+Temporalidad[[#This Row],[ID]]</f>
        <v>435</v>
      </c>
    </row>
    <row r="447" spans="1:8" x14ac:dyDescent="0.25">
      <c r="A447">
        <v>436</v>
      </c>
      <c r="B447" s="17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26479</v>
      </c>
      <c r="H447" s="1">
        <f>+Temporalidad[[#This Row],[ID]]</f>
        <v>436</v>
      </c>
    </row>
    <row r="448" spans="1:8" x14ac:dyDescent="0.25">
      <c r="A448">
        <v>437</v>
      </c>
      <c r="B448" s="17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26480</v>
      </c>
      <c r="H448" s="1">
        <f>+Temporalidad[[#This Row],[ID]]</f>
        <v>437</v>
      </c>
    </row>
    <row r="449" spans="1:8" x14ac:dyDescent="0.25">
      <c r="A449">
        <v>438</v>
      </c>
      <c r="B449" s="17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26481</v>
      </c>
      <c r="H449" s="1">
        <f>+Temporalidad[[#This Row],[ID]]</f>
        <v>438</v>
      </c>
    </row>
    <row r="450" spans="1:8" x14ac:dyDescent="0.25">
      <c r="A450">
        <v>439</v>
      </c>
      <c r="B450" s="17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26482</v>
      </c>
      <c r="H450" s="1">
        <f>+Temporalidad[[#This Row],[ID]]</f>
        <v>439</v>
      </c>
    </row>
    <row r="451" spans="1:8" x14ac:dyDescent="0.25">
      <c r="A451">
        <v>440</v>
      </c>
      <c r="B451" s="17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26483</v>
      </c>
      <c r="H451" s="1">
        <f>+Temporalidad[[#This Row],[ID]]</f>
        <v>440</v>
      </c>
    </row>
    <row r="452" spans="1:8" x14ac:dyDescent="0.25">
      <c r="A452">
        <v>441</v>
      </c>
      <c r="B452" s="17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26484</v>
      </c>
      <c r="H452" s="1">
        <f>+Temporalidad[[#This Row],[ID]]</f>
        <v>441</v>
      </c>
    </row>
    <row r="453" spans="1:8" x14ac:dyDescent="0.25">
      <c r="A453">
        <v>442</v>
      </c>
      <c r="B453" s="17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26485</v>
      </c>
      <c r="H453" s="1">
        <f>+Temporalidad[[#This Row],[ID]]</f>
        <v>442</v>
      </c>
    </row>
    <row r="454" spans="1:8" x14ac:dyDescent="0.25">
      <c r="A454">
        <v>443</v>
      </c>
      <c r="B454" s="17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26486</v>
      </c>
      <c r="H454" s="1">
        <f>+Temporalidad[[#This Row],[ID]]</f>
        <v>443</v>
      </c>
    </row>
    <row r="455" spans="1:8" x14ac:dyDescent="0.25">
      <c r="A455">
        <v>444</v>
      </c>
      <c r="B455" s="17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26487</v>
      </c>
      <c r="H455" s="1">
        <f>+Temporalidad[[#This Row],[ID]]</f>
        <v>444</v>
      </c>
    </row>
    <row r="456" spans="1:8" x14ac:dyDescent="0.25">
      <c r="A456">
        <v>445</v>
      </c>
      <c r="B456" s="17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26488</v>
      </c>
      <c r="H456" s="1">
        <f>+Temporalidad[[#This Row],[ID]]</f>
        <v>445</v>
      </c>
    </row>
    <row r="457" spans="1:8" x14ac:dyDescent="0.25">
      <c r="A457">
        <v>446</v>
      </c>
      <c r="B457" s="17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26489</v>
      </c>
      <c r="H457" s="1">
        <f>+Temporalidad[[#This Row],[ID]]</f>
        <v>446</v>
      </c>
    </row>
    <row r="458" spans="1:8" x14ac:dyDescent="0.25">
      <c r="A458">
        <v>447</v>
      </c>
      <c r="B458" s="17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26490</v>
      </c>
      <c r="H458" s="1">
        <f>+Temporalidad[[#This Row],[ID]]</f>
        <v>447</v>
      </c>
    </row>
    <row r="459" spans="1:8" x14ac:dyDescent="0.25">
      <c r="A459">
        <v>448</v>
      </c>
      <c r="B459" s="17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26491</v>
      </c>
      <c r="H459" s="1">
        <f>+Temporalidad[[#This Row],[ID]]</f>
        <v>448</v>
      </c>
    </row>
    <row r="460" spans="1:8" x14ac:dyDescent="0.25">
      <c r="A460">
        <v>449</v>
      </c>
      <c r="B460" s="17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26492</v>
      </c>
      <c r="H460" s="1">
        <f>+Temporalidad[[#This Row],[ID]]</f>
        <v>449</v>
      </c>
    </row>
    <row r="461" spans="1:8" x14ac:dyDescent="0.25">
      <c r="A461">
        <v>450</v>
      </c>
      <c r="B461" s="17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26493</v>
      </c>
      <c r="H461" s="1">
        <f>+Temporalidad[[#This Row],[ID]]</f>
        <v>450</v>
      </c>
    </row>
    <row r="462" spans="1:8" x14ac:dyDescent="0.25">
      <c r="A462">
        <v>451</v>
      </c>
      <c r="B462" s="17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26494</v>
      </c>
      <c r="H462" s="1">
        <f>+Temporalidad[[#This Row],[ID]]</f>
        <v>451</v>
      </c>
    </row>
    <row r="463" spans="1:8" x14ac:dyDescent="0.25">
      <c r="A463">
        <v>452</v>
      </c>
      <c r="B463" s="17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26495</v>
      </c>
      <c r="H463" s="1">
        <f>+Temporalidad[[#This Row],[ID]]</f>
        <v>452</v>
      </c>
    </row>
    <row r="464" spans="1:8" x14ac:dyDescent="0.25">
      <c r="A464">
        <v>453</v>
      </c>
      <c r="B464" s="17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26496</v>
      </c>
      <c r="H464" s="1">
        <f>+Temporalidad[[#This Row],[ID]]</f>
        <v>453</v>
      </c>
    </row>
    <row r="465" spans="1:8" x14ac:dyDescent="0.25">
      <c r="A465">
        <v>454</v>
      </c>
      <c r="B465" s="17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26497</v>
      </c>
      <c r="H465" s="1">
        <f>+Temporalidad[[#This Row],[ID]]</f>
        <v>454</v>
      </c>
    </row>
    <row r="466" spans="1:8" x14ac:dyDescent="0.25">
      <c r="A466">
        <v>455</v>
      </c>
      <c r="B466" s="17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26498</v>
      </c>
      <c r="H466" s="1">
        <f>+Temporalidad[[#This Row],[ID]]</f>
        <v>455</v>
      </c>
    </row>
    <row r="467" spans="1:8" x14ac:dyDescent="0.25">
      <c r="A467">
        <v>456</v>
      </c>
      <c r="B467" s="17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26499</v>
      </c>
      <c r="H467" s="1">
        <f>+Temporalidad[[#This Row],[ID]]</f>
        <v>456</v>
      </c>
    </row>
    <row r="468" spans="1:8" x14ac:dyDescent="0.25">
      <c r="A468">
        <v>457</v>
      </c>
      <c r="B468" s="17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26500</v>
      </c>
      <c r="H468" s="1">
        <f>+Temporalidad[[#This Row],[ID]]</f>
        <v>457</v>
      </c>
    </row>
    <row r="469" spans="1:8" x14ac:dyDescent="0.25">
      <c r="A469">
        <v>458</v>
      </c>
      <c r="B469" s="17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26501</v>
      </c>
      <c r="H469" s="1">
        <f>+Temporalidad[[#This Row],[ID]]</f>
        <v>458</v>
      </c>
    </row>
    <row r="470" spans="1:8" x14ac:dyDescent="0.25">
      <c r="A470">
        <v>459</v>
      </c>
      <c r="B470" s="17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26502</v>
      </c>
      <c r="H470" s="1">
        <f>+Temporalidad[[#This Row],[ID]]</f>
        <v>459</v>
      </c>
    </row>
    <row r="471" spans="1:8" x14ac:dyDescent="0.25">
      <c r="A471">
        <v>460</v>
      </c>
      <c r="B471" s="17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26503</v>
      </c>
      <c r="H471" s="1">
        <f>+Temporalidad[[#This Row],[ID]]</f>
        <v>460</v>
      </c>
    </row>
    <row r="472" spans="1:8" x14ac:dyDescent="0.25">
      <c r="A472">
        <v>461</v>
      </c>
      <c r="B472" s="17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26504</v>
      </c>
      <c r="H472" s="1">
        <f>+Temporalidad[[#This Row],[ID]]</f>
        <v>461</v>
      </c>
    </row>
    <row r="473" spans="1:8" x14ac:dyDescent="0.25">
      <c r="A473">
        <v>462</v>
      </c>
      <c r="B473" s="17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26505</v>
      </c>
      <c r="H473" s="1">
        <f>+Temporalidad[[#This Row],[ID]]</f>
        <v>462</v>
      </c>
    </row>
    <row r="474" spans="1:8" x14ac:dyDescent="0.25">
      <c r="A474">
        <v>463</v>
      </c>
      <c r="B474" s="17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26506</v>
      </c>
      <c r="H474" s="1">
        <f>+Temporalidad[[#This Row],[ID]]</f>
        <v>463</v>
      </c>
    </row>
    <row r="475" spans="1:8" x14ac:dyDescent="0.25">
      <c r="A475">
        <v>464</v>
      </c>
      <c r="B475" s="17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26507</v>
      </c>
      <c r="H475" s="1">
        <f>+Temporalidad[[#This Row],[ID]]</f>
        <v>464</v>
      </c>
    </row>
    <row r="476" spans="1:8" x14ac:dyDescent="0.25">
      <c r="A476">
        <v>465</v>
      </c>
      <c r="B476" s="17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26508</v>
      </c>
      <c r="H476" s="1">
        <f>+Temporalidad[[#This Row],[ID]]</f>
        <v>465</v>
      </c>
    </row>
    <row r="477" spans="1:8" x14ac:dyDescent="0.25">
      <c r="A477">
        <v>466</v>
      </c>
      <c r="B477" s="17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26509</v>
      </c>
      <c r="H477" s="1">
        <f>+Temporalidad[[#This Row],[ID]]</f>
        <v>466</v>
      </c>
    </row>
    <row r="478" spans="1:8" x14ac:dyDescent="0.25">
      <c r="A478">
        <v>467</v>
      </c>
      <c r="B478" s="17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26510</v>
      </c>
      <c r="H478" s="1">
        <f>+Temporalidad[[#This Row],[ID]]</f>
        <v>467</v>
      </c>
    </row>
    <row r="479" spans="1:8" x14ac:dyDescent="0.25">
      <c r="A479">
        <v>468</v>
      </c>
      <c r="B479" s="17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26511</v>
      </c>
      <c r="H479" s="1">
        <f>+Temporalidad[[#This Row],[ID]]</f>
        <v>468</v>
      </c>
    </row>
    <row r="480" spans="1:8" x14ac:dyDescent="0.25">
      <c r="A480">
        <v>469</v>
      </c>
      <c r="B480" s="17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26512</v>
      </c>
      <c r="H480" s="1">
        <f>+Temporalidad[[#This Row],[ID]]</f>
        <v>469</v>
      </c>
    </row>
    <row r="481" spans="1:8" x14ac:dyDescent="0.25">
      <c r="A481">
        <v>470</v>
      </c>
      <c r="B481" s="17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26513</v>
      </c>
      <c r="H481" s="1">
        <f>+Temporalidad[[#This Row],[ID]]</f>
        <v>470</v>
      </c>
    </row>
    <row r="482" spans="1:8" x14ac:dyDescent="0.25">
      <c r="A482">
        <v>471</v>
      </c>
      <c r="B482" s="17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26514</v>
      </c>
      <c r="H482" s="1">
        <f>+Temporalidad[[#This Row],[ID]]</f>
        <v>471</v>
      </c>
    </row>
    <row r="483" spans="1:8" x14ac:dyDescent="0.25">
      <c r="A483">
        <v>472</v>
      </c>
      <c r="B483" s="17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26515</v>
      </c>
      <c r="H483" s="1">
        <f>+Temporalidad[[#This Row],[ID]]</f>
        <v>472</v>
      </c>
    </row>
    <row r="484" spans="1:8" x14ac:dyDescent="0.25">
      <c r="A484">
        <v>473</v>
      </c>
      <c r="B484" s="17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26516</v>
      </c>
      <c r="H484" s="1">
        <f>+Temporalidad[[#This Row],[ID]]</f>
        <v>473</v>
      </c>
    </row>
    <row r="485" spans="1:8" x14ac:dyDescent="0.25">
      <c r="A485">
        <v>474</v>
      </c>
      <c r="B485" s="17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26517</v>
      </c>
      <c r="H485" s="1">
        <f>+Temporalidad[[#This Row],[ID]]</f>
        <v>474</v>
      </c>
    </row>
    <row r="486" spans="1:8" x14ac:dyDescent="0.25">
      <c r="A486">
        <v>475</v>
      </c>
      <c r="B486" s="17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26518</v>
      </c>
      <c r="H486" s="1">
        <f>+Temporalidad[[#This Row],[ID]]</f>
        <v>475</v>
      </c>
    </row>
    <row r="487" spans="1:8" x14ac:dyDescent="0.25">
      <c r="A487">
        <v>476</v>
      </c>
      <c r="B487" s="17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26519</v>
      </c>
      <c r="H487" s="1">
        <f>+Temporalidad[[#This Row],[ID]]</f>
        <v>476</v>
      </c>
    </row>
    <row r="488" spans="1:8" x14ac:dyDescent="0.25">
      <c r="A488">
        <v>477</v>
      </c>
      <c r="B488" s="17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26520</v>
      </c>
      <c r="H488" s="1">
        <f>+Temporalidad[[#This Row],[ID]]</f>
        <v>477</v>
      </c>
    </row>
    <row r="489" spans="1:8" x14ac:dyDescent="0.25">
      <c r="A489">
        <v>478</v>
      </c>
      <c r="B489" s="17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26521</v>
      </c>
      <c r="H489" s="1">
        <f>+Temporalidad[[#This Row],[ID]]</f>
        <v>478</v>
      </c>
    </row>
    <row r="490" spans="1:8" x14ac:dyDescent="0.25">
      <c r="A490">
        <v>479</v>
      </c>
      <c r="B490" s="17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26522</v>
      </c>
      <c r="H490" s="1">
        <f>+Temporalidad[[#This Row],[ID]]</f>
        <v>479</v>
      </c>
    </row>
    <row r="491" spans="1:8" x14ac:dyDescent="0.25">
      <c r="A491">
        <v>480</v>
      </c>
      <c r="B491" s="17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26523</v>
      </c>
      <c r="H491" s="1">
        <f>+Temporalidad[[#This Row],[ID]]</f>
        <v>480</v>
      </c>
    </row>
    <row r="492" spans="1:8" x14ac:dyDescent="0.25">
      <c r="A492">
        <v>481</v>
      </c>
      <c r="B492" s="17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26524</v>
      </c>
      <c r="H492" s="1">
        <f>+Temporalidad[[#This Row],[ID]]</f>
        <v>481</v>
      </c>
    </row>
    <row r="493" spans="1:8" x14ac:dyDescent="0.25">
      <c r="A493">
        <v>482</v>
      </c>
      <c r="B493" s="17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26525</v>
      </c>
      <c r="H493" s="1">
        <f>+Temporalidad[[#This Row],[ID]]</f>
        <v>482</v>
      </c>
    </row>
    <row r="494" spans="1:8" x14ac:dyDescent="0.25">
      <c r="A494">
        <v>483</v>
      </c>
      <c r="B494" s="17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26526</v>
      </c>
      <c r="H494" s="1">
        <f>+Temporalidad[[#This Row],[ID]]</f>
        <v>483</v>
      </c>
    </row>
    <row r="495" spans="1:8" x14ac:dyDescent="0.25">
      <c r="A495">
        <v>484</v>
      </c>
      <c r="B495" s="17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26527</v>
      </c>
      <c r="H495" s="1">
        <f>+Temporalidad[[#This Row],[ID]]</f>
        <v>484</v>
      </c>
    </row>
    <row r="496" spans="1:8" x14ac:dyDescent="0.25">
      <c r="A496">
        <v>485</v>
      </c>
      <c r="B496" s="17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26528</v>
      </c>
      <c r="H496" s="1">
        <f>+Temporalidad[[#This Row],[ID]]</f>
        <v>485</v>
      </c>
    </row>
    <row r="497" spans="1:8" x14ac:dyDescent="0.25">
      <c r="A497">
        <v>486</v>
      </c>
      <c r="B497" s="17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26529</v>
      </c>
      <c r="H497" s="1">
        <f>+Temporalidad[[#This Row],[ID]]</f>
        <v>486</v>
      </c>
    </row>
    <row r="498" spans="1:8" x14ac:dyDescent="0.25">
      <c r="A498">
        <v>487</v>
      </c>
      <c r="B498" s="17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26530</v>
      </c>
      <c r="H498" s="1">
        <f>+Temporalidad[[#This Row],[ID]]</f>
        <v>487</v>
      </c>
    </row>
    <row r="499" spans="1:8" x14ac:dyDescent="0.25">
      <c r="A499">
        <v>488</v>
      </c>
      <c r="B499" s="17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26531</v>
      </c>
      <c r="H499" s="1">
        <f>+Temporalidad[[#This Row],[ID]]</f>
        <v>488</v>
      </c>
    </row>
    <row r="500" spans="1:8" x14ac:dyDescent="0.25">
      <c r="A500">
        <v>489</v>
      </c>
      <c r="B500" s="17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26532</v>
      </c>
      <c r="H500" s="1">
        <f>+Temporalidad[[#This Row],[ID]]</f>
        <v>489</v>
      </c>
    </row>
    <row r="501" spans="1:8" x14ac:dyDescent="0.25">
      <c r="A501">
        <v>490</v>
      </c>
      <c r="B501" s="17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26533</v>
      </c>
      <c r="H501" s="1">
        <f>+Temporalidad[[#This Row],[ID]]</f>
        <v>490</v>
      </c>
    </row>
    <row r="502" spans="1:8" x14ac:dyDescent="0.25">
      <c r="A502">
        <v>491</v>
      </c>
      <c r="B502" s="17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26534</v>
      </c>
      <c r="H502" s="1">
        <f>+Temporalidad[[#This Row],[ID]]</f>
        <v>491</v>
      </c>
    </row>
    <row r="503" spans="1:8" x14ac:dyDescent="0.25">
      <c r="A503">
        <v>492</v>
      </c>
      <c r="B503" s="17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26535</v>
      </c>
      <c r="H503" s="1">
        <f>+Temporalidad[[#This Row],[ID]]</f>
        <v>492</v>
      </c>
    </row>
    <row r="504" spans="1:8" x14ac:dyDescent="0.25">
      <c r="A504">
        <v>493</v>
      </c>
      <c r="B504" s="17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26536</v>
      </c>
      <c r="H504" s="1">
        <f>+Temporalidad[[#This Row],[ID]]</f>
        <v>493</v>
      </c>
    </row>
    <row r="505" spans="1:8" x14ac:dyDescent="0.25">
      <c r="A505">
        <v>494</v>
      </c>
      <c r="B505" s="17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26537</v>
      </c>
      <c r="H505" s="1">
        <f>+Temporalidad[[#This Row],[ID]]</f>
        <v>494</v>
      </c>
    </row>
    <row r="506" spans="1:8" x14ac:dyDescent="0.25">
      <c r="A506">
        <v>495</v>
      </c>
      <c r="B506" s="17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26538</v>
      </c>
      <c r="H506" s="1">
        <f>+Temporalidad[[#This Row],[ID]]</f>
        <v>495</v>
      </c>
    </row>
    <row r="507" spans="1:8" x14ac:dyDescent="0.25">
      <c r="A507">
        <v>496</v>
      </c>
      <c r="B507" s="17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26539</v>
      </c>
      <c r="H507" s="1">
        <f>+Temporalidad[[#This Row],[ID]]</f>
        <v>496</v>
      </c>
    </row>
    <row r="508" spans="1:8" x14ac:dyDescent="0.25">
      <c r="A508">
        <v>497</v>
      </c>
      <c r="B508" s="17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26540</v>
      </c>
      <c r="H508" s="1">
        <f>+Temporalidad[[#This Row],[ID]]</f>
        <v>497</v>
      </c>
    </row>
    <row r="509" spans="1:8" x14ac:dyDescent="0.25">
      <c r="A509">
        <v>498</v>
      </c>
      <c r="B509" s="17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26541</v>
      </c>
      <c r="H509" s="1">
        <f>+Temporalidad[[#This Row],[ID]]</f>
        <v>498</v>
      </c>
    </row>
    <row r="510" spans="1:8" x14ac:dyDescent="0.25">
      <c r="A510">
        <v>499</v>
      </c>
      <c r="B510" s="17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26542</v>
      </c>
      <c r="H510" s="1">
        <f>+Temporalidad[[#This Row],[ID]]</f>
        <v>499</v>
      </c>
    </row>
    <row r="511" spans="1:8" x14ac:dyDescent="0.25">
      <c r="A511">
        <v>500</v>
      </c>
      <c r="B511" s="17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26543</v>
      </c>
      <c r="H511" s="1">
        <f>+Temporalidad[[#This Row],[ID]]</f>
        <v>500</v>
      </c>
    </row>
    <row r="512" spans="1:8" x14ac:dyDescent="0.25">
      <c r="A512">
        <v>501</v>
      </c>
      <c r="B512" s="17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26544</v>
      </c>
      <c r="H512" s="1">
        <f>+Temporalidad[[#This Row],[ID]]</f>
        <v>501</v>
      </c>
    </row>
    <row r="513" spans="1:8" x14ac:dyDescent="0.25">
      <c r="A513">
        <v>502</v>
      </c>
      <c r="B513" s="17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26545</v>
      </c>
      <c r="H513" s="1">
        <f>+Temporalidad[[#This Row],[ID]]</f>
        <v>502</v>
      </c>
    </row>
    <row r="514" spans="1:8" x14ac:dyDescent="0.25">
      <c r="A514">
        <v>503</v>
      </c>
      <c r="B514" s="17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26546</v>
      </c>
      <c r="H514" s="1">
        <f>+Temporalidad[[#This Row],[ID]]</f>
        <v>503</v>
      </c>
    </row>
    <row r="515" spans="1:8" x14ac:dyDescent="0.25">
      <c r="A515">
        <v>504</v>
      </c>
      <c r="B515" s="17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26547</v>
      </c>
      <c r="H515" s="1">
        <f>+Temporalidad[[#This Row],[ID]]</f>
        <v>504</v>
      </c>
    </row>
    <row r="516" spans="1:8" x14ac:dyDescent="0.25">
      <c r="A516">
        <v>505</v>
      </c>
      <c r="B516" s="17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26548</v>
      </c>
      <c r="H516" s="1">
        <f>+Temporalidad[[#This Row],[ID]]</f>
        <v>505</v>
      </c>
    </row>
    <row r="517" spans="1:8" x14ac:dyDescent="0.25">
      <c r="A517">
        <v>506</v>
      </c>
      <c r="B517" s="17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26549</v>
      </c>
      <c r="H517" s="1">
        <f>+Temporalidad[[#This Row],[ID]]</f>
        <v>506</v>
      </c>
    </row>
    <row r="518" spans="1:8" x14ac:dyDescent="0.25">
      <c r="A518">
        <v>507</v>
      </c>
      <c r="B518" s="17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26550</v>
      </c>
      <c r="H518" s="1">
        <f>+Temporalidad[[#This Row],[ID]]</f>
        <v>507</v>
      </c>
    </row>
    <row r="519" spans="1:8" x14ac:dyDescent="0.25">
      <c r="A519">
        <v>508</v>
      </c>
      <c r="B519" s="17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26551</v>
      </c>
      <c r="H519" s="1">
        <f>+Temporalidad[[#This Row],[ID]]</f>
        <v>508</v>
      </c>
    </row>
    <row r="520" spans="1:8" x14ac:dyDescent="0.25">
      <c r="A520">
        <v>509</v>
      </c>
      <c r="B520" s="17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26552</v>
      </c>
      <c r="H520" s="1">
        <f>+Temporalidad[[#This Row],[ID]]</f>
        <v>509</v>
      </c>
    </row>
    <row r="521" spans="1:8" x14ac:dyDescent="0.25">
      <c r="A521">
        <v>510</v>
      </c>
      <c r="B521" s="17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26553</v>
      </c>
      <c r="H521" s="1">
        <f>+Temporalidad[[#This Row],[ID]]</f>
        <v>510</v>
      </c>
    </row>
    <row r="522" spans="1:8" x14ac:dyDescent="0.25">
      <c r="A522">
        <v>511</v>
      </c>
      <c r="B522" s="17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26554</v>
      </c>
      <c r="H522" s="1">
        <f>+Temporalidad[[#This Row],[ID]]</f>
        <v>511</v>
      </c>
    </row>
    <row r="523" spans="1:8" x14ac:dyDescent="0.25">
      <c r="A523">
        <v>512</v>
      </c>
      <c r="B523" s="17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26555</v>
      </c>
      <c r="H523" s="1">
        <f>+Temporalidad[[#This Row],[ID]]</f>
        <v>512</v>
      </c>
    </row>
    <row r="524" spans="1:8" x14ac:dyDescent="0.25">
      <c r="A524">
        <v>513</v>
      </c>
      <c r="B524" s="17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26556</v>
      </c>
      <c r="H524" s="1">
        <f>+Temporalidad[[#This Row],[ID]]</f>
        <v>513</v>
      </c>
    </row>
    <row r="525" spans="1:8" x14ac:dyDescent="0.25">
      <c r="A525">
        <v>514</v>
      </c>
      <c r="B525" s="17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26557</v>
      </c>
      <c r="H525" s="1">
        <f>+Temporalidad[[#This Row],[ID]]</f>
        <v>514</v>
      </c>
    </row>
    <row r="526" spans="1:8" x14ac:dyDescent="0.25">
      <c r="A526">
        <v>515</v>
      </c>
      <c r="B526" s="17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26558</v>
      </c>
      <c r="H526" s="1">
        <f>+Temporalidad[[#This Row],[ID]]</f>
        <v>515</v>
      </c>
    </row>
    <row r="527" spans="1:8" x14ac:dyDescent="0.25">
      <c r="A527">
        <v>516</v>
      </c>
      <c r="B527" s="17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26559</v>
      </c>
      <c r="H527" s="1">
        <f>+Temporalidad[[#This Row],[ID]]</f>
        <v>516</v>
      </c>
    </row>
    <row r="528" spans="1:8" x14ac:dyDescent="0.25">
      <c r="A528">
        <v>517</v>
      </c>
      <c r="B528" s="17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26560</v>
      </c>
      <c r="H528" s="1">
        <f>+Temporalidad[[#This Row],[ID]]</f>
        <v>517</v>
      </c>
    </row>
    <row r="529" spans="1:8" x14ac:dyDescent="0.25">
      <c r="A529">
        <v>518</v>
      </c>
      <c r="B529" s="17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26561</v>
      </c>
      <c r="H529" s="1">
        <f>+Temporalidad[[#This Row],[ID]]</f>
        <v>518</v>
      </c>
    </row>
    <row r="530" spans="1:8" x14ac:dyDescent="0.25">
      <c r="A530">
        <v>519</v>
      </c>
      <c r="B530" s="17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26562</v>
      </c>
      <c r="H530" s="1">
        <f>+Temporalidad[[#This Row],[ID]]</f>
        <v>519</v>
      </c>
    </row>
    <row r="531" spans="1:8" x14ac:dyDescent="0.25">
      <c r="A531">
        <v>520</v>
      </c>
      <c r="B531" s="17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26563</v>
      </c>
      <c r="H531" s="1">
        <f>+Temporalidad[[#This Row],[ID]]</f>
        <v>520</v>
      </c>
    </row>
    <row r="532" spans="1:8" x14ac:dyDescent="0.25">
      <c r="A532">
        <v>521</v>
      </c>
      <c r="B532" s="17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26564</v>
      </c>
      <c r="H532" s="1">
        <f>+Temporalidad[[#This Row],[ID]]</f>
        <v>521</v>
      </c>
    </row>
    <row r="533" spans="1:8" x14ac:dyDescent="0.25">
      <c r="A533">
        <v>522</v>
      </c>
      <c r="B533" s="17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26565</v>
      </c>
      <c r="H533" s="1">
        <f>+Temporalidad[[#This Row],[ID]]</f>
        <v>522</v>
      </c>
    </row>
    <row r="534" spans="1:8" x14ac:dyDescent="0.25">
      <c r="A534">
        <v>523</v>
      </c>
      <c r="B534" s="17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26566</v>
      </c>
      <c r="H534" s="1">
        <f>+Temporalidad[[#This Row],[ID]]</f>
        <v>523</v>
      </c>
    </row>
    <row r="535" spans="1:8" x14ac:dyDescent="0.25">
      <c r="A535">
        <v>524</v>
      </c>
      <c r="B535" s="17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26567</v>
      </c>
      <c r="H535" s="1">
        <f>+Temporalidad[[#This Row],[ID]]</f>
        <v>524</v>
      </c>
    </row>
    <row r="536" spans="1:8" x14ac:dyDescent="0.25">
      <c r="A536">
        <v>525</v>
      </c>
      <c r="B536" s="17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26568</v>
      </c>
      <c r="H536" s="1">
        <f>+Temporalidad[[#This Row],[ID]]</f>
        <v>525</v>
      </c>
    </row>
    <row r="537" spans="1:8" x14ac:dyDescent="0.25">
      <c r="A537">
        <v>526</v>
      </c>
      <c r="B537" s="17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26569</v>
      </c>
      <c r="H537" s="1">
        <f>+Temporalidad[[#This Row],[ID]]</f>
        <v>526</v>
      </c>
    </row>
    <row r="538" spans="1:8" x14ac:dyDescent="0.25">
      <c r="A538">
        <v>527</v>
      </c>
      <c r="B538" s="17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26570</v>
      </c>
      <c r="H538" s="1">
        <f>+Temporalidad[[#This Row],[ID]]</f>
        <v>527</v>
      </c>
    </row>
    <row r="539" spans="1:8" x14ac:dyDescent="0.25">
      <c r="A539">
        <v>528</v>
      </c>
      <c r="B539" s="17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26571</v>
      </c>
      <c r="H539" s="1">
        <f>+Temporalidad[[#This Row],[ID]]</f>
        <v>528</v>
      </c>
    </row>
    <row r="540" spans="1:8" x14ac:dyDescent="0.25">
      <c r="A540">
        <v>529</v>
      </c>
      <c r="B540" s="17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26572</v>
      </c>
      <c r="H540" s="1">
        <f>+Temporalidad[[#This Row],[ID]]</f>
        <v>529</v>
      </c>
    </row>
    <row r="541" spans="1:8" x14ac:dyDescent="0.25">
      <c r="A541">
        <v>530</v>
      </c>
      <c r="B541" s="17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26573</v>
      </c>
      <c r="H541" s="1">
        <f>+Temporalidad[[#This Row],[ID]]</f>
        <v>530</v>
      </c>
    </row>
    <row r="542" spans="1:8" x14ac:dyDescent="0.25">
      <c r="A542">
        <v>531</v>
      </c>
      <c r="B542" s="17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26574</v>
      </c>
      <c r="H542" s="1">
        <f>+Temporalidad[[#This Row],[ID]]</f>
        <v>531</v>
      </c>
    </row>
    <row r="543" spans="1:8" x14ac:dyDescent="0.25">
      <c r="A543">
        <v>532</v>
      </c>
      <c r="B543" s="17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26575</v>
      </c>
      <c r="H543" s="1">
        <f>+Temporalidad[[#This Row],[ID]]</f>
        <v>532</v>
      </c>
    </row>
    <row r="544" spans="1:8" x14ac:dyDescent="0.25">
      <c r="A544">
        <v>533</v>
      </c>
      <c r="B544" s="17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26576</v>
      </c>
      <c r="H544" s="1">
        <f>+Temporalidad[[#This Row],[ID]]</f>
        <v>533</v>
      </c>
    </row>
    <row r="545" spans="1:8" x14ac:dyDescent="0.25">
      <c r="A545">
        <v>534</v>
      </c>
      <c r="B545" s="17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26577</v>
      </c>
      <c r="H545" s="1">
        <f>+Temporalidad[[#This Row],[ID]]</f>
        <v>534</v>
      </c>
    </row>
    <row r="546" spans="1:8" x14ac:dyDescent="0.25">
      <c r="A546">
        <v>535</v>
      </c>
      <c r="B546" s="17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26578</v>
      </c>
      <c r="H546" s="1">
        <f>+Temporalidad[[#This Row],[ID]]</f>
        <v>535</v>
      </c>
    </row>
    <row r="547" spans="1:8" x14ac:dyDescent="0.25">
      <c r="A547">
        <v>536</v>
      </c>
      <c r="B547" s="17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26579</v>
      </c>
      <c r="H547" s="1">
        <f>+Temporalidad[[#This Row],[ID]]</f>
        <v>536</v>
      </c>
    </row>
    <row r="548" spans="1:8" x14ac:dyDescent="0.25">
      <c r="A548">
        <v>537</v>
      </c>
      <c r="B548" s="17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26580</v>
      </c>
      <c r="H548" s="1">
        <f>+Temporalidad[[#This Row],[ID]]</f>
        <v>537</v>
      </c>
    </row>
    <row r="549" spans="1:8" x14ac:dyDescent="0.25">
      <c r="A549">
        <v>538</v>
      </c>
      <c r="B549" s="17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26581</v>
      </c>
      <c r="H549" s="1">
        <f>+Temporalidad[[#This Row],[ID]]</f>
        <v>538</v>
      </c>
    </row>
    <row r="550" spans="1:8" x14ac:dyDescent="0.25">
      <c r="A550">
        <v>539</v>
      </c>
      <c r="B550" s="17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26582</v>
      </c>
      <c r="H550" s="1">
        <f>+Temporalidad[[#This Row],[ID]]</f>
        <v>539</v>
      </c>
    </row>
    <row r="551" spans="1:8" x14ac:dyDescent="0.25">
      <c r="A551">
        <v>540</v>
      </c>
      <c r="B551" s="17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26583</v>
      </c>
      <c r="H551" s="1">
        <f>+Temporalidad[[#This Row],[ID]]</f>
        <v>540</v>
      </c>
    </row>
    <row r="552" spans="1:8" x14ac:dyDescent="0.25">
      <c r="A552">
        <v>541</v>
      </c>
      <c r="B552" s="17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26584</v>
      </c>
      <c r="H552" s="1">
        <f>+Temporalidad[[#This Row],[ID]]</f>
        <v>541</v>
      </c>
    </row>
    <row r="553" spans="1:8" x14ac:dyDescent="0.25">
      <c r="A553">
        <v>542</v>
      </c>
      <c r="B553" s="17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26585</v>
      </c>
      <c r="H553" s="1">
        <f>+Temporalidad[[#This Row],[ID]]</f>
        <v>542</v>
      </c>
    </row>
    <row r="554" spans="1:8" x14ac:dyDescent="0.25">
      <c r="A554">
        <v>543</v>
      </c>
      <c r="B554" s="17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26586</v>
      </c>
      <c r="H554" s="1">
        <f>+Temporalidad[[#This Row],[ID]]</f>
        <v>543</v>
      </c>
    </row>
    <row r="555" spans="1:8" x14ac:dyDescent="0.25">
      <c r="A555">
        <v>544</v>
      </c>
      <c r="B555" s="17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26587</v>
      </c>
      <c r="H555" s="1">
        <f>+Temporalidad[[#This Row],[ID]]</f>
        <v>544</v>
      </c>
    </row>
    <row r="556" spans="1:8" x14ac:dyDescent="0.25">
      <c r="A556">
        <v>545</v>
      </c>
      <c r="B556" s="17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26588</v>
      </c>
      <c r="H556" s="1">
        <f>+Temporalidad[[#This Row],[ID]]</f>
        <v>545</v>
      </c>
    </row>
    <row r="557" spans="1:8" x14ac:dyDescent="0.25">
      <c r="A557">
        <v>546</v>
      </c>
      <c r="B557" s="17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26589</v>
      </c>
      <c r="H557" s="1">
        <f>+Temporalidad[[#This Row],[ID]]</f>
        <v>546</v>
      </c>
    </row>
    <row r="558" spans="1:8" x14ac:dyDescent="0.25">
      <c r="A558">
        <v>547</v>
      </c>
      <c r="B558" s="17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26590</v>
      </c>
      <c r="H558" s="1">
        <f>+Temporalidad[[#This Row],[ID]]</f>
        <v>547</v>
      </c>
    </row>
    <row r="559" spans="1:8" x14ac:dyDescent="0.25">
      <c r="A559">
        <v>548</v>
      </c>
      <c r="B559" s="17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26591</v>
      </c>
      <c r="H559" s="1">
        <f>+Temporalidad[[#This Row],[ID]]</f>
        <v>548</v>
      </c>
    </row>
    <row r="560" spans="1:8" x14ac:dyDescent="0.25">
      <c r="A560">
        <v>549</v>
      </c>
      <c r="B560" s="17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26592</v>
      </c>
      <c r="H560" s="1">
        <f>+Temporalidad[[#This Row],[ID]]</f>
        <v>549</v>
      </c>
    </row>
    <row r="561" spans="1:8" x14ac:dyDescent="0.25">
      <c r="A561">
        <v>550</v>
      </c>
      <c r="B561" s="17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26593</v>
      </c>
      <c r="H561" s="1">
        <f>+Temporalidad[[#This Row],[ID]]</f>
        <v>550</v>
      </c>
    </row>
    <row r="562" spans="1:8" x14ac:dyDescent="0.25">
      <c r="A562">
        <v>551</v>
      </c>
      <c r="B562" s="17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26594</v>
      </c>
      <c r="H562" s="1">
        <f>+Temporalidad[[#This Row],[ID]]</f>
        <v>551</v>
      </c>
    </row>
    <row r="563" spans="1:8" x14ac:dyDescent="0.25">
      <c r="A563">
        <v>552</v>
      </c>
      <c r="B563" s="17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26595</v>
      </c>
      <c r="H563" s="1">
        <f>+Temporalidad[[#This Row],[ID]]</f>
        <v>552</v>
      </c>
    </row>
    <row r="564" spans="1:8" x14ac:dyDescent="0.25">
      <c r="A564">
        <v>553</v>
      </c>
      <c r="B564" s="17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26596</v>
      </c>
      <c r="H564" s="1">
        <f>+Temporalidad[[#This Row],[ID]]</f>
        <v>553</v>
      </c>
    </row>
    <row r="565" spans="1:8" x14ac:dyDescent="0.25">
      <c r="A565">
        <v>554</v>
      </c>
      <c r="B565" s="17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26597</v>
      </c>
      <c r="H565" s="1">
        <f>+Temporalidad[[#This Row],[ID]]</f>
        <v>554</v>
      </c>
    </row>
    <row r="566" spans="1:8" x14ac:dyDescent="0.25">
      <c r="A566">
        <v>555</v>
      </c>
      <c r="B566" s="17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26598</v>
      </c>
      <c r="H566" s="1">
        <f>+Temporalidad[[#This Row],[ID]]</f>
        <v>555</v>
      </c>
    </row>
    <row r="567" spans="1:8" x14ac:dyDescent="0.25">
      <c r="A567">
        <v>556</v>
      </c>
      <c r="B567" s="17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26599</v>
      </c>
      <c r="H567" s="1">
        <f>+Temporalidad[[#This Row],[ID]]</f>
        <v>556</v>
      </c>
    </row>
    <row r="568" spans="1:8" x14ac:dyDescent="0.25">
      <c r="A568">
        <v>557</v>
      </c>
      <c r="B568" s="17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26600</v>
      </c>
      <c r="H568" s="1">
        <f>+Temporalidad[[#This Row],[ID]]</f>
        <v>557</v>
      </c>
    </row>
    <row r="569" spans="1:8" x14ac:dyDescent="0.25">
      <c r="A569">
        <v>558</v>
      </c>
      <c r="B569" s="17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26601</v>
      </c>
      <c r="H569" s="1">
        <f>+Temporalidad[[#This Row],[ID]]</f>
        <v>558</v>
      </c>
    </row>
    <row r="570" spans="1:8" x14ac:dyDescent="0.25">
      <c r="A570">
        <v>559</v>
      </c>
      <c r="B570" s="17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26602</v>
      </c>
      <c r="H570" s="1">
        <f>+Temporalidad[[#This Row],[ID]]</f>
        <v>559</v>
      </c>
    </row>
    <row r="571" spans="1:8" x14ac:dyDescent="0.25">
      <c r="A571">
        <v>560</v>
      </c>
      <c r="B571" s="17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26603</v>
      </c>
      <c r="H571" s="1">
        <f>+Temporalidad[[#This Row],[ID]]</f>
        <v>560</v>
      </c>
    </row>
    <row r="572" spans="1:8" x14ac:dyDescent="0.25">
      <c r="A572">
        <v>561</v>
      </c>
      <c r="B572" s="17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26604</v>
      </c>
      <c r="H572" s="1">
        <f>+Temporalidad[[#This Row],[ID]]</f>
        <v>561</v>
      </c>
    </row>
    <row r="573" spans="1:8" x14ac:dyDescent="0.25">
      <c r="A573">
        <v>562</v>
      </c>
      <c r="B573" s="17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26605</v>
      </c>
      <c r="H573" s="1">
        <f>+Temporalidad[[#This Row],[ID]]</f>
        <v>562</v>
      </c>
    </row>
    <row r="574" spans="1:8" x14ac:dyDescent="0.25">
      <c r="A574">
        <v>563</v>
      </c>
      <c r="B574" s="17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26606</v>
      </c>
      <c r="H574" s="1">
        <f>+Temporalidad[[#This Row],[ID]]</f>
        <v>563</v>
      </c>
    </row>
    <row r="575" spans="1:8" x14ac:dyDescent="0.25">
      <c r="A575">
        <v>564</v>
      </c>
      <c r="B575" s="17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26607</v>
      </c>
      <c r="H575" s="1">
        <f>+Temporalidad[[#This Row],[ID]]</f>
        <v>564</v>
      </c>
    </row>
    <row r="576" spans="1:8" x14ac:dyDescent="0.25">
      <c r="A576">
        <v>565</v>
      </c>
      <c r="B576" s="17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26608</v>
      </c>
      <c r="H576" s="1">
        <f>+Temporalidad[[#This Row],[ID]]</f>
        <v>565</v>
      </c>
    </row>
    <row r="577" spans="1:8" x14ac:dyDescent="0.25">
      <c r="A577">
        <v>566</v>
      </c>
      <c r="B577" s="17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26609</v>
      </c>
      <c r="H577" s="1">
        <f>+Temporalidad[[#This Row],[ID]]</f>
        <v>566</v>
      </c>
    </row>
    <row r="578" spans="1:8" x14ac:dyDescent="0.25">
      <c r="A578">
        <v>567</v>
      </c>
      <c r="B578" s="17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26610</v>
      </c>
      <c r="H578" s="1">
        <f>+Temporalidad[[#This Row],[ID]]</f>
        <v>567</v>
      </c>
    </row>
    <row r="579" spans="1:8" x14ac:dyDescent="0.25">
      <c r="A579">
        <v>568</v>
      </c>
      <c r="B579" s="17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26611</v>
      </c>
      <c r="H579" s="1">
        <f>+Temporalidad[[#This Row],[ID]]</f>
        <v>568</v>
      </c>
    </row>
    <row r="580" spans="1:8" x14ac:dyDescent="0.25">
      <c r="A580">
        <v>569</v>
      </c>
      <c r="B580" s="17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26612</v>
      </c>
      <c r="H580" s="1">
        <f>+Temporalidad[[#This Row],[ID]]</f>
        <v>569</v>
      </c>
    </row>
    <row r="581" spans="1:8" x14ac:dyDescent="0.25">
      <c r="A581">
        <v>570</v>
      </c>
      <c r="B581" s="17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26613</v>
      </c>
      <c r="H581" s="1">
        <f>+Temporalidad[[#This Row],[ID]]</f>
        <v>570</v>
      </c>
    </row>
    <row r="582" spans="1:8" x14ac:dyDescent="0.25">
      <c r="A582">
        <v>571</v>
      </c>
      <c r="B582" s="17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26614</v>
      </c>
      <c r="H582" s="1">
        <f>+Temporalidad[[#This Row],[ID]]</f>
        <v>571</v>
      </c>
    </row>
    <row r="583" spans="1:8" x14ac:dyDescent="0.25">
      <c r="A583">
        <v>572</v>
      </c>
      <c r="B583" s="17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26615</v>
      </c>
      <c r="H583" s="1">
        <f>+Temporalidad[[#This Row],[ID]]</f>
        <v>572</v>
      </c>
    </row>
    <row r="584" spans="1:8" x14ac:dyDescent="0.25">
      <c r="A584">
        <v>573</v>
      </c>
      <c r="B584" s="17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26616</v>
      </c>
      <c r="H584" s="1">
        <f>+Temporalidad[[#This Row],[ID]]</f>
        <v>573</v>
      </c>
    </row>
    <row r="585" spans="1:8" x14ac:dyDescent="0.25">
      <c r="A585">
        <v>574</v>
      </c>
      <c r="B585" s="17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26617</v>
      </c>
      <c r="H585" s="1">
        <f>+Temporalidad[[#This Row],[ID]]</f>
        <v>574</v>
      </c>
    </row>
    <row r="586" spans="1:8" x14ac:dyDescent="0.25">
      <c r="A586">
        <v>575</v>
      </c>
      <c r="B586" s="17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26618</v>
      </c>
      <c r="H586" s="1">
        <f>+Temporalidad[[#This Row],[ID]]</f>
        <v>575</v>
      </c>
    </row>
    <row r="587" spans="1:8" x14ac:dyDescent="0.25">
      <c r="A587">
        <v>576</v>
      </c>
      <c r="B587" s="17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26619</v>
      </c>
      <c r="H587" s="1">
        <f>+Temporalidad[[#This Row],[ID]]</f>
        <v>576</v>
      </c>
    </row>
    <row r="588" spans="1:8" x14ac:dyDescent="0.25">
      <c r="A588">
        <v>577</v>
      </c>
      <c r="B588" s="17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26620</v>
      </c>
      <c r="H588" s="1">
        <f>+Temporalidad[[#This Row],[ID]]</f>
        <v>577</v>
      </c>
    </row>
    <row r="589" spans="1:8" x14ac:dyDescent="0.25">
      <c r="A589">
        <v>578</v>
      </c>
      <c r="B589" s="17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26621</v>
      </c>
      <c r="H589" s="1">
        <f>+Temporalidad[[#This Row],[ID]]</f>
        <v>578</v>
      </c>
    </row>
    <row r="590" spans="1:8" x14ac:dyDescent="0.25">
      <c r="A590">
        <v>579</v>
      </c>
      <c r="B590" s="17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26622</v>
      </c>
      <c r="H590" s="1">
        <f>+Temporalidad[[#This Row],[ID]]</f>
        <v>579</v>
      </c>
    </row>
    <row r="591" spans="1:8" x14ac:dyDescent="0.25">
      <c r="A591">
        <v>580</v>
      </c>
      <c r="B591" s="17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26623</v>
      </c>
      <c r="H591" s="1">
        <f>+Temporalidad[[#This Row],[ID]]</f>
        <v>580</v>
      </c>
    </row>
    <row r="592" spans="1:8" x14ac:dyDescent="0.25">
      <c r="A592">
        <v>581</v>
      </c>
      <c r="B592" s="17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26624</v>
      </c>
      <c r="H592" s="1">
        <f>+Temporalidad[[#This Row],[ID]]</f>
        <v>581</v>
      </c>
    </row>
    <row r="593" spans="1:8" x14ac:dyDescent="0.25">
      <c r="A593">
        <v>582</v>
      </c>
      <c r="B593" s="17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26625</v>
      </c>
      <c r="H593" s="1">
        <f>+Temporalidad[[#This Row],[ID]]</f>
        <v>582</v>
      </c>
    </row>
    <row r="594" spans="1:8" x14ac:dyDescent="0.25">
      <c r="A594">
        <v>583</v>
      </c>
      <c r="B594" s="17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26626</v>
      </c>
      <c r="H594" s="1">
        <f>+Temporalidad[[#This Row],[ID]]</f>
        <v>583</v>
      </c>
    </row>
    <row r="595" spans="1:8" x14ac:dyDescent="0.25">
      <c r="A595">
        <v>584</v>
      </c>
      <c r="B595" s="17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26627</v>
      </c>
      <c r="H595" s="1">
        <f>+Temporalidad[[#This Row],[ID]]</f>
        <v>584</v>
      </c>
    </row>
    <row r="596" spans="1:8" x14ac:dyDescent="0.25">
      <c r="A596">
        <v>585</v>
      </c>
      <c r="B596" s="17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26628</v>
      </c>
      <c r="H596" s="1">
        <f>+Temporalidad[[#This Row],[ID]]</f>
        <v>585</v>
      </c>
    </row>
    <row r="597" spans="1:8" x14ac:dyDescent="0.25">
      <c r="A597">
        <v>586</v>
      </c>
      <c r="B597" s="17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26629</v>
      </c>
      <c r="H597" s="1">
        <f>+Temporalidad[[#This Row],[ID]]</f>
        <v>586</v>
      </c>
    </row>
    <row r="598" spans="1:8" x14ac:dyDescent="0.25">
      <c r="A598">
        <v>587</v>
      </c>
      <c r="B598" s="17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26630</v>
      </c>
      <c r="H598" s="1">
        <f>+Temporalidad[[#This Row],[ID]]</f>
        <v>587</v>
      </c>
    </row>
    <row r="599" spans="1:8" x14ac:dyDescent="0.25">
      <c r="A599">
        <v>588</v>
      </c>
      <c r="B599" s="17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26631</v>
      </c>
      <c r="H599" s="1">
        <f>+Temporalidad[[#This Row],[ID]]</f>
        <v>588</v>
      </c>
    </row>
    <row r="600" spans="1:8" x14ac:dyDescent="0.25">
      <c r="A600">
        <v>589</v>
      </c>
      <c r="B600" s="17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26632</v>
      </c>
      <c r="H600" s="1">
        <f>+Temporalidad[[#This Row],[ID]]</f>
        <v>589</v>
      </c>
    </row>
    <row r="601" spans="1:8" x14ac:dyDescent="0.25">
      <c r="A601">
        <v>590</v>
      </c>
      <c r="B601" s="17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26633</v>
      </c>
      <c r="H601" s="1">
        <f>+Temporalidad[[#This Row],[ID]]</f>
        <v>590</v>
      </c>
    </row>
    <row r="602" spans="1:8" x14ac:dyDescent="0.25">
      <c r="A602">
        <v>591</v>
      </c>
      <c r="B602" s="17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26634</v>
      </c>
      <c r="H602" s="1">
        <f>+Temporalidad[[#This Row],[ID]]</f>
        <v>591</v>
      </c>
    </row>
    <row r="603" spans="1:8" x14ac:dyDescent="0.25">
      <c r="A603">
        <v>592</v>
      </c>
      <c r="B603" s="17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26635</v>
      </c>
      <c r="H603" s="1">
        <f>+Temporalidad[[#This Row],[ID]]</f>
        <v>592</v>
      </c>
    </row>
    <row r="604" spans="1:8" x14ac:dyDescent="0.25">
      <c r="A604">
        <v>593</v>
      </c>
      <c r="B604" s="17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26636</v>
      </c>
      <c r="H604" s="1">
        <f>+Temporalidad[[#This Row],[ID]]</f>
        <v>593</v>
      </c>
    </row>
    <row r="605" spans="1:8" x14ac:dyDescent="0.25">
      <c r="A605">
        <v>594</v>
      </c>
      <c r="B605" s="17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26637</v>
      </c>
      <c r="H605" s="1">
        <f>+Temporalidad[[#This Row],[ID]]</f>
        <v>594</v>
      </c>
    </row>
    <row r="606" spans="1:8" x14ac:dyDescent="0.25">
      <c r="A606">
        <v>595</v>
      </c>
      <c r="B606" s="17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26638</v>
      </c>
      <c r="H606" s="1">
        <f>+Temporalidad[[#This Row],[ID]]</f>
        <v>595</v>
      </c>
    </row>
    <row r="607" spans="1:8" x14ac:dyDescent="0.25">
      <c r="A607">
        <v>596</v>
      </c>
      <c r="B607" s="17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26639</v>
      </c>
      <c r="H607" s="1">
        <f>+Temporalidad[[#This Row],[ID]]</f>
        <v>596</v>
      </c>
    </row>
    <row r="608" spans="1:8" x14ac:dyDescent="0.25">
      <c r="A608">
        <v>597</v>
      </c>
      <c r="B608" s="17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26640</v>
      </c>
      <c r="H608" s="1">
        <f>+Temporalidad[[#This Row],[ID]]</f>
        <v>597</v>
      </c>
    </row>
    <row r="609" spans="1:8" x14ac:dyDescent="0.25">
      <c r="A609">
        <v>598</v>
      </c>
      <c r="B609" s="17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26641</v>
      </c>
      <c r="H609" s="1">
        <f>+Temporalidad[[#This Row],[ID]]</f>
        <v>598</v>
      </c>
    </row>
    <row r="610" spans="1:8" x14ac:dyDescent="0.25">
      <c r="A610">
        <v>599</v>
      </c>
      <c r="B610" s="17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26642</v>
      </c>
      <c r="H610" s="1">
        <f>+Temporalidad[[#This Row],[ID]]</f>
        <v>599</v>
      </c>
    </row>
    <row r="611" spans="1:8" x14ac:dyDescent="0.25">
      <c r="A611">
        <v>600</v>
      </c>
      <c r="B611" s="17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26643</v>
      </c>
      <c r="H611" s="1">
        <f>+Temporalidad[[#This Row],[ID]]</f>
        <v>600</v>
      </c>
    </row>
    <row r="612" spans="1:8" x14ac:dyDescent="0.25">
      <c r="A612">
        <v>601</v>
      </c>
      <c r="B612" s="17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26644</v>
      </c>
      <c r="H612" s="1">
        <f>+Temporalidad[[#This Row],[ID]]</f>
        <v>601</v>
      </c>
    </row>
    <row r="613" spans="1:8" x14ac:dyDescent="0.25">
      <c r="A613">
        <v>602</v>
      </c>
      <c r="B613" s="17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26645</v>
      </c>
      <c r="H613" s="1">
        <f>+Temporalidad[[#This Row],[ID]]</f>
        <v>602</v>
      </c>
    </row>
    <row r="614" spans="1:8" x14ac:dyDescent="0.25">
      <c r="A614">
        <v>603</v>
      </c>
      <c r="B614" s="17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26646</v>
      </c>
      <c r="H614" s="1">
        <f>+Temporalidad[[#This Row],[ID]]</f>
        <v>603</v>
      </c>
    </row>
    <row r="615" spans="1:8" x14ac:dyDescent="0.25">
      <c r="A615">
        <v>604</v>
      </c>
      <c r="B615" s="17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26647</v>
      </c>
      <c r="H615" s="1">
        <f>+Temporalidad[[#This Row],[ID]]</f>
        <v>604</v>
      </c>
    </row>
    <row r="616" spans="1:8" x14ac:dyDescent="0.25">
      <c r="A616">
        <v>605</v>
      </c>
      <c r="B616" s="17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26648</v>
      </c>
      <c r="H616" s="1">
        <f>+Temporalidad[[#This Row],[ID]]</f>
        <v>605</v>
      </c>
    </row>
    <row r="617" spans="1:8" x14ac:dyDescent="0.25">
      <c r="A617">
        <v>606</v>
      </c>
      <c r="B617" s="17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26649</v>
      </c>
      <c r="H617" s="1">
        <f>+Temporalidad[[#This Row],[ID]]</f>
        <v>606</v>
      </c>
    </row>
    <row r="618" spans="1:8" x14ac:dyDescent="0.25">
      <c r="A618">
        <v>607</v>
      </c>
      <c r="B618" s="17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26650</v>
      </c>
      <c r="H618" s="1">
        <f>+Temporalidad[[#This Row],[ID]]</f>
        <v>607</v>
      </c>
    </row>
    <row r="619" spans="1:8" x14ac:dyDescent="0.25">
      <c r="A619">
        <v>608</v>
      </c>
      <c r="B619" s="17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26651</v>
      </c>
      <c r="H619" s="1">
        <f>+Temporalidad[[#This Row],[ID]]</f>
        <v>608</v>
      </c>
    </row>
    <row r="620" spans="1:8" x14ac:dyDescent="0.25">
      <c r="A620">
        <v>609</v>
      </c>
      <c r="B620" s="17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26652</v>
      </c>
      <c r="H620" s="1">
        <f>+Temporalidad[[#This Row],[ID]]</f>
        <v>609</v>
      </c>
    </row>
    <row r="621" spans="1:8" x14ac:dyDescent="0.25">
      <c r="A621">
        <v>610</v>
      </c>
      <c r="B621" s="17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26653</v>
      </c>
      <c r="H621" s="1">
        <f>+Temporalidad[[#This Row],[ID]]</f>
        <v>610</v>
      </c>
    </row>
    <row r="622" spans="1:8" x14ac:dyDescent="0.25">
      <c r="A622">
        <v>611</v>
      </c>
      <c r="B622" s="17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26654</v>
      </c>
      <c r="H622" s="1">
        <f>+Temporalidad[[#This Row],[ID]]</f>
        <v>611</v>
      </c>
    </row>
    <row r="623" spans="1:8" x14ac:dyDescent="0.25">
      <c r="A623">
        <v>612</v>
      </c>
      <c r="B623" s="17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26655</v>
      </c>
      <c r="H623" s="1">
        <f>+Temporalidad[[#This Row],[ID]]</f>
        <v>612</v>
      </c>
    </row>
    <row r="624" spans="1:8" x14ac:dyDescent="0.25">
      <c r="A624">
        <v>613</v>
      </c>
      <c r="B624" s="17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26656</v>
      </c>
      <c r="H624" s="1">
        <f>+Temporalidad[[#This Row],[ID]]</f>
        <v>613</v>
      </c>
    </row>
    <row r="625" spans="1:8" x14ac:dyDescent="0.25">
      <c r="A625">
        <v>614</v>
      </c>
      <c r="B625" s="17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26657</v>
      </c>
      <c r="H625" s="1">
        <f>+Temporalidad[[#This Row],[ID]]</f>
        <v>614</v>
      </c>
    </row>
    <row r="626" spans="1:8" x14ac:dyDescent="0.25">
      <c r="A626">
        <v>615</v>
      </c>
      <c r="B626" s="17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26658</v>
      </c>
      <c r="H626" s="1">
        <f>+Temporalidad[[#This Row],[ID]]</f>
        <v>615</v>
      </c>
    </row>
    <row r="627" spans="1:8" x14ac:dyDescent="0.25">
      <c r="A627">
        <v>616</v>
      </c>
      <c r="B627" s="17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26659</v>
      </c>
      <c r="H627" s="1">
        <f>+Temporalidad[[#This Row],[ID]]</f>
        <v>616</v>
      </c>
    </row>
    <row r="628" spans="1:8" x14ac:dyDescent="0.25">
      <c r="A628">
        <v>617</v>
      </c>
      <c r="B628" s="17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26660</v>
      </c>
      <c r="H628" s="1">
        <f>+Temporalidad[[#This Row],[ID]]</f>
        <v>617</v>
      </c>
    </row>
    <row r="629" spans="1:8" x14ac:dyDescent="0.25">
      <c r="A629">
        <v>618</v>
      </c>
      <c r="B629" s="17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26661</v>
      </c>
      <c r="H629" s="1">
        <f>+Temporalidad[[#This Row],[ID]]</f>
        <v>618</v>
      </c>
    </row>
    <row r="630" spans="1:8" x14ac:dyDescent="0.25">
      <c r="A630">
        <v>619</v>
      </c>
      <c r="B630" s="17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26662</v>
      </c>
      <c r="H630" s="1">
        <f>+Temporalidad[[#This Row],[ID]]</f>
        <v>619</v>
      </c>
    </row>
    <row r="631" spans="1:8" x14ac:dyDescent="0.25">
      <c r="A631">
        <v>620</v>
      </c>
      <c r="B631" s="17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26663</v>
      </c>
      <c r="H631" s="1">
        <f>+Temporalidad[[#This Row],[ID]]</f>
        <v>620</v>
      </c>
    </row>
    <row r="632" spans="1:8" x14ac:dyDescent="0.25">
      <c r="A632">
        <v>621</v>
      </c>
      <c r="B632" s="17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26664</v>
      </c>
      <c r="H632" s="1">
        <f>+Temporalidad[[#This Row],[ID]]</f>
        <v>621</v>
      </c>
    </row>
    <row r="633" spans="1:8" x14ac:dyDescent="0.25">
      <c r="A633">
        <v>622</v>
      </c>
      <c r="B633" s="17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26665</v>
      </c>
      <c r="H633" s="1">
        <f>+Temporalidad[[#This Row],[ID]]</f>
        <v>622</v>
      </c>
    </row>
    <row r="634" spans="1:8" x14ac:dyDescent="0.25">
      <c r="A634">
        <v>623</v>
      </c>
      <c r="B634" s="17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26666</v>
      </c>
      <c r="H634" s="1">
        <f>+Temporalidad[[#This Row],[ID]]</f>
        <v>623</v>
      </c>
    </row>
    <row r="635" spans="1:8" x14ac:dyDescent="0.25">
      <c r="A635">
        <v>624</v>
      </c>
      <c r="B635" s="17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26667</v>
      </c>
      <c r="H635" s="1">
        <f>+Temporalidad[[#This Row],[ID]]</f>
        <v>624</v>
      </c>
    </row>
    <row r="636" spans="1:8" x14ac:dyDescent="0.25">
      <c r="A636">
        <v>625</v>
      </c>
      <c r="B636" s="17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26668</v>
      </c>
      <c r="H636" s="1">
        <f>+Temporalidad[[#This Row],[ID]]</f>
        <v>625</v>
      </c>
    </row>
    <row r="637" spans="1:8" x14ac:dyDescent="0.25">
      <c r="A637">
        <v>626</v>
      </c>
      <c r="B637" s="17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26669</v>
      </c>
      <c r="H637" s="1">
        <f>+Temporalidad[[#This Row],[ID]]</f>
        <v>626</v>
      </c>
    </row>
    <row r="638" spans="1:8" x14ac:dyDescent="0.25">
      <c r="A638">
        <v>627</v>
      </c>
      <c r="B638" s="17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26670</v>
      </c>
      <c r="H638" s="1">
        <f>+Temporalidad[[#This Row],[ID]]</f>
        <v>627</v>
      </c>
    </row>
    <row r="639" spans="1:8" x14ac:dyDescent="0.25">
      <c r="A639">
        <v>628</v>
      </c>
      <c r="B639" s="17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26671</v>
      </c>
      <c r="H639" s="1">
        <f>+Temporalidad[[#This Row],[ID]]</f>
        <v>628</v>
      </c>
    </row>
    <row r="640" spans="1:8" x14ac:dyDescent="0.25">
      <c r="A640">
        <v>629</v>
      </c>
      <c r="B640" s="17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26672</v>
      </c>
      <c r="H640" s="1">
        <f>+Temporalidad[[#This Row],[ID]]</f>
        <v>629</v>
      </c>
    </row>
    <row r="641" spans="1:8" x14ac:dyDescent="0.25">
      <c r="A641">
        <v>630</v>
      </c>
      <c r="B641" s="17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26673</v>
      </c>
      <c r="H641" s="1">
        <f>+Temporalidad[[#This Row],[ID]]</f>
        <v>630</v>
      </c>
    </row>
    <row r="642" spans="1:8" x14ac:dyDescent="0.25">
      <c r="A642">
        <v>631</v>
      </c>
      <c r="B642" s="17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26674</v>
      </c>
      <c r="H642" s="1">
        <f>+Temporalidad[[#This Row],[ID]]</f>
        <v>631</v>
      </c>
    </row>
    <row r="643" spans="1:8" x14ac:dyDescent="0.25">
      <c r="A643">
        <v>632</v>
      </c>
      <c r="B643" s="17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26675</v>
      </c>
      <c r="H643" s="1">
        <f>+Temporalidad[[#This Row],[ID]]</f>
        <v>632</v>
      </c>
    </row>
    <row r="644" spans="1:8" x14ac:dyDescent="0.25">
      <c r="A644">
        <v>633</v>
      </c>
      <c r="B644" s="17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26676</v>
      </c>
      <c r="H644" s="1">
        <f>+Temporalidad[[#This Row],[ID]]</f>
        <v>633</v>
      </c>
    </row>
    <row r="645" spans="1:8" x14ac:dyDescent="0.25">
      <c r="A645">
        <v>634</v>
      </c>
      <c r="B645" s="17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26677</v>
      </c>
      <c r="H645" s="1">
        <f>+Temporalidad[[#This Row],[ID]]</f>
        <v>634</v>
      </c>
    </row>
    <row r="646" spans="1:8" x14ac:dyDescent="0.25">
      <c r="A646">
        <v>635</v>
      </c>
      <c r="B646" s="17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26678</v>
      </c>
      <c r="H646" s="1">
        <f>+Temporalidad[[#This Row],[ID]]</f>
        <v>635</v>
      </c>
    </row>
    <row r="647" spans="1:8" x14ac:dyDescent="0.25">
      <c r="A647">
        <v>636</v>
      </c>
      <c r="B647" s="17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26679</v>
      </c>
      <c r="H647" s="1">
        <f>+Temporalidad[[#This Row],[ID]]</f>
        <v>636</v>
      </c>
    </row>
    <row r="648" spans="1:8" x14ac:dyDescent="0.25">
      <c r="A648">
        <v>637</v>
      </c>
      <c r="B648" s="17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26680</v>
      </c>
      <c r="H648" s="1">
        <f>+Temporalidad[[#This Row],[ID]]</f>
        <v>637</v>
      </c>
    </row>
    <row r="649" spans="1:8" x14ac:dyDescent="0.25">
      <c r="A649">
        <v>638</v>
      </c>
      <c r="B649" s="17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26681</v>
      </c>
      <c r="H649" s="1">
        <f>+Temporalidad[[#This Row],[ID]]</f>
        <v>638</v>
      </c>
    </row>
    <row r="650" spans="1:8" x14ac:dyDescent="0.25">
      <c r="A650">
        <v>639</v>
      </c>
      <c r="B650" s="17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26682</v>
      </c>
      <c r="H650" s="1">
        <f>+Temporalidad[[#This Row],[ID]]</f>
        <v>639</v>
      </c>
    </row>
    <row r="651" spans="1:8" x14ac:dyDescent="0.25">
      <c r="A651">
        <v>640</v>
      </c>
      <c r="B651" s="17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26683</v>
      </c>
      <c r="H651" s="1">
        <f>+Temporalidad[[#This Row],[ID]]</f>
        <v>640</v>
      </c>
    </row>
    <row r="652" spans="1:8" x14ac:dyDescent="0.25">
      <c r="A652">
        <v>641</v>
      </c>
      <c r="B652" s="17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26684</v>
      </c>
      <c r="H652" s="1">
        <f>+Temporalidad[[#This Row],[ID]]</f>
        <v>641</v>
      </c>
    </row>
    <row r="653" spans="1:8" x14ac:dyDescent="0.25">
      <c r="A653">
        <v>642</v>
      </c>
      <c r="B653" s="17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26685</v>
      </c>
      <c r="H653" s="1">
        <f>+Temporalidad[[#This Row],[ID]]</f>
        <v>642</v>
      </c>
    </row>
    <row r="654" spans="1:8" x14ac:dyDescent="0.25">
      <c r="A654">
        <v>643</v>
      </c>
      <c r="B654" s="17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26686</v>
      </c>
      <c r="H654" s="1">
        <f>+Temporalidad[[#This Row],[ID]]</f>
        <v>643</v>
      </c>
    </row>
    <row r="655" spans="1:8" x14ac:dyDescent="0.25">
      <c r="A655">
        <v>644</v>
      </c>
      <c r="B655" s="17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26687</v>
      </c>
      <c r="H655" s="1">
        <f>+Temporalidad[[#This Row],[ID]]</f>
        <v>644</v>
      </c>
    </row>
    <row r="656" spans="1:8" x14ac:dyDescent="0.25">
      <c r="A656">
        <v>645</v>
      </c>
      <c r="B656" s="17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26688</v>
      </c>
      <c r="H656" s="1">
        <f>+Temporalidad[[#This Row],[ID]]</f>
        <v>645</v>
      </c>
    </row>
    <row r="657" spans="1:8" x14ac:dyDescent="0.25">
      <c r="A657">
        <v>646</v>
      </c>
      <c r="B657" s="17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26689</v>
      </c>
      <c r="H657" s="1">
        <f>+Temporalidad[[#This Row],[ID]]</f>
        <v>646</v>
      </c>
    </row>
    <row r="658" spans="1:8" x14ac:dyDescent="0.25">
      <c r="A658">
        <v>647</v>
      </c>
      <c r="B658" s="17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26690</v>
      </c>
      <c r="H658" s="1">
        <f>+Temporalidad[[#This Row],[ID]]</f>
        <v>647</v>
      </c>
    </row>
    <row r="659" spans="1:8" x14ac:dyDescent="0.25">
      <c r="A659">
        <v>648</v>
      </c>
      <c r="B659" s="17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26691</v>
      </c>
      <c r="H659" s="1">
        <f>+Temporalidad[[#This Row],[ID]]</f>
        <v>648</v>
      </c>
    </row>
    <row r="660" spans="1:8" x14ac:dyDescent="0.25">
      <c r="A660">
        <v>649</v>
      </c>
      <c r="B660" s="17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26692</v>
      </c>
      <c r="H660" s="1">
        <f>+Temporalidad[[#This Row],[ID]]</f>
        <v>649</v>
      </c>
    </row>
    <row r="661" spans="1:8" x14ac:dyDescent="0.25">
      <c r="A661">
        <v>650</v>
      </c>
      <c r="B661" s="17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26693</v>
      </c>
      <c r="H661" s="1">
        <f>+Temporalidad[[#This Row],[ID]]</f>
        <v>650</v>
      </c>
    </row>
    <row r="662" spans="1:8" x14ac:dyDescent="0.25">
      <c r="A662">
        <v>651</v>
      </c>
      <c r="B662" s="17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26694</v>
      </c>
      <c r="H662" s="1">
        <f>+Temporalidad[[#This Row],[ID]]</f>
        <v>651</v>
      </c>
    </row>
    <row r="663" spans="1:8" x14ac:dyDescent="0.25">
      <c r="A663">
        <v>652</v>
      </c>
      <c r="B663" s="17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26695</v>
      </c>
      <c r="H663" s="1">
        <f>+Temporalidad[[#This Row],[ID]]</f>
        <v>652</v>
      </c>
    </row>
    <row r="664" spans="1:8" x14ac:dyDescent="0.25">
      <c r="A664">
        <v>653</v>
      </c>
      <c r="B664" s="17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26696</v>
      </c>
      <c r="H664" s="1">
        <f>+Temporalidad[[#This Row],[ID]]</f>
        <v>653</v>
      </c>
    </row>
    <row r="665" spans="1:8" x14ac:dyDescent="0.25">
      <c r="A665">
        <v>654</v>
      </c>
      <c r="B665" s="17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26697</v>
      </c>
      <c r="H665" s="1">
        <f>+Temporalidad[[#This Row],[ID]]</f>
        <v>654</v>
      </c>
    </row>
    <row r="666" spans="1:8" x14ac:dyDescent="0.25">
      <c r="A666">
        <v>655</v>
      </c>
      <c r="B666" s="17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26698</v>
      </c>
      <c r="H666" s="1">
        <f>+Temporalidad[[#This Row],[ID]]</f>
        <v>655</v>
      </c>
    </row>
    <row r="667" spans="1:8" x14ac:dyDescent="0.25">
      <c r="A667">
        <v>656</v>
      </c>
      <c r="B667" s="17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26699</v>
      </c>
      <c r="H667" s="1">
        <f>+Temporalidad[[#This Row],[ID]]</f>
        <v>656</v>
      </c>
    </row>
    <row r="668" spans="1:8" x14ac:dyDescent="0.25">
      <c r="A668">
        <v>657</v>
      </c>
      <c r="B668" s="17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26700</v>
      </c>
      <c r="H668" s="1">
        <f>+Temporalidad[[#This Row],[ID]]</f>
        <v>657</v>
      </c>
    </row>
    <row r="669" spans="1:8" x14ac:dyDescent="0.25">
      <c r="A669">
        <v>658</v>
      </c>
      <c r="B669" s="17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26701</v>
      </c>
      <c r="H669" s="1">
        <f>+Temporalidad[[#This Row],[ID]]</f>
        <v>658</v>
      </c>
    </row>
    <row r="670" spans="1:8" x14ac:dyDescent="0.25">
      <c r="A670">
        <v>659</v>
      </c>
      <c r="B670" s="17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26702</v>
      </c>
      <c r="H670" s="1">
        <f>+Temporalidad[[#This Row],[ID]]</f>
        <v>659</v>
      </c>
    </row>
    <row r="671" spans="1:8" x14ac:dyDescent="0.25">
      <c r="A671">
        <v>660</v>
      </c>
      <c r="B671" s="17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26703</v>
      </c>
      <c r="H671" s="1">
        <f>+Temporalidad[[#This Row],[ID]]</f>
        <v>660</v>
      </c>
    </row>
    <row r="672" spans="1:8" x14ac:dyDescent="0.25">
      <c r="A672">
        <v>661</v>
      </c>
      <c r="B672" s="17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26704</v>
      </c>
      <c r="H672" s="1">
        <f>+Temporalidad[[#This Row],[ID]]</f>
        <v>661</v>
      </c>
    </row>
    <row r="673" spans="1:8" x14ac:dyDescent="0.25">
      <c r="A673">
        <v>662</v>
      </c>
      <c r="B673" s="17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26705</v>
      </c>
      <c r="H673" s="1">
        <f>+Temporalidad[[#This Row],[ID]]</f>
        <v>662</v>
      </c>
    </row>
    <row r="674" spans="1:8" x14ac:dyDescent="0.25">
      <c r="A674">
        <v>663</v>
      </c>
      <c r="B674" s="17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26706</v>
      </c>
      <c r="H674" s="1">
        <f>+Temporalidad[[#This Row],[ID]]</f>
        <v>663</v>
      </c>
    </row>
    <row r="675" spans="1:8" x14ac:dyDescent="0.25">
      <c r="A675">
        <v>664</v>
      </c>
      <c r="B675" s="17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26707</v>
      </c>
      <c r="H675" s="1">
        <f>+Temporalidad[[#This Row],[ID]]</f>
        <v>664</v>
      </c>
    </row>
    <row r="676" spans="1:8" x14ac:dyDescent="0.25">
      <c r="A676">
        <v>665</v>
      </c>
      <c r="B676" s="17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26708</v>
      </c>
      <c r="H676" s="1">
        <f>+Temporalidad[[#This Row],[ID]]</f>
        <v>665</v>
      </c>
    </row>
    <row r="677" spans="1:8" x14ac:dyDescent="0.25">
      <c r="A677">
        <v>666</v>
      </c>
      <c r="B677" s="17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26709</v>
      </c>
      <c r="H677" s="1">
        <f>+Temporalidad[[#This Row],[ID]]</f>
        <v>666</v>
      </c>
    </row>
    <row r="678" spans="1:8" x14ac:dyDescent="0.25">
      <c r="A678">
        <v>667</v>
      </c>
      <c r="B678" s="17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26710</v>
      </c>
      <c r="H678" s="1">
        <f>+Temporalidad[[#This Row],[ID]]</f>
        <v>667</v>
      </c>
    </row>
    <row r="679" spans="1:8" x14ac:dyDescent="0.25">
      <c r="A679">
        <v>668</v>
      </c>
      <c r="B679" s="17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26711</v>
      </c>
      <c r="H679" s="1">
        <f>+Temporalidad[[#This Row],[ID]]</f>
        <v>668</v>
      </c>
    </row>
    <row r="680" spans="1:8" x14ac:dyDescent="0.25">
      <c r="A680">
        <v>669</v>
      </c>
      <c r="B680" s="17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26712</v>
      </c>
      <c r="H680" s="1">
        <f>+Temporalidad[[#This Row],[ID]]</f>
        <v>669</v>
      </c>
    </row>
    <row r="681" spans="1:8" x14ac:dyDescent="0.25">
      <c r="A681">
        <v>670</v>
      </c>
      <c r="B681" s="17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26713</v>
      </c>
      <c r="H681" s="1">
        <f>+Temporalidad[[#This Row],[ID]]</f>
        <v>670</v>
      </c>
    </row>
    <row r="682" spans="1:8" x14ac:dyDescent="0.25">
      <c r="A682">
        <v>671</v>
      </c>
      <c r="B682" s="17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26714</v>
      </c>
      <c r="H682" s="1">
        <f>+Temporalidad[[#This Row],[ID]]</f>
        <v>671</v>
      </c>
    </row>
    <row r="683" spans="1:8" x14ac:dyDescent="0.25">
      <c r="A683">
        <v>672</v>
      </c>
      <c r="B683" s="17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26715</v>
      </c>
      <c r="H683" s="1">
        <f>+Temporalidad[[#This Row],[ID]]</f>
        <v>672</v>
      </c>
    </row>
    <row r="684" spans="1:8" x14ac:dyDescent="0.25">
      <c r="A684">
        <v>673</v>
      </c>
      <c r="B684" s="17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26716</v>
      </c>
      <c r="H684" s="1">
        <f>+Temporalidad[[#This Row],[ID]]</f>
        <v>673</v>
      </c>
    </row>
    <row r="685" spans="1:8" x14ac:dyDescent="0.25">
      <c r="A685">
        <v>674</v>
      </c>
      <c r="B685" s="17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26717</v>
      </c>
      <c r="H685" s="1">
        <f>+Temporalidad[[#This Row],[ID]]</f>
        <v>674</v>
      </c>
    </row>
    <row r="686" spans="1:8" x14ac:dyDescent="0.25">
      <c r="A686">
        <v>675</v>
      </c>
      <c r="B686" s="17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26718</v>
      </c>
      <c r="H686" s="1">
        <f>+Temporalidad[[#This Row],[ID]]</f>
        <v>675</v>
      </c>
    </row>
    <row r="687" spans="1:8" x14ac:dyDescent="0.25">
      <c r="A687">
        <v>676</v>
      </c>
      <c r="B687" s="17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26719</v>
      </c>
      <c r="H687" s="1">
        <f>+Temporalidad[[#This Row],[ID]]</f>
        <v>676</v>
      </c>
    </row>
    <row r="688" spans="1:8" x14ac:dyDescent="0.25">
      <c r="A688">
        <v>677</v>
      </c>
      <c r="B688" s="17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26720</v>
      </c>
      <c r="H688" s="1">
        <f>+Temporalidad[[#This Row],[ID]]</f>
        <v>677</v>
      </c>
    </row>
    <row r="689" spans="1:8" x14ac:dyDescent="0.25">
      <c r="A689">
        <v>678</v>
      </c>
      <c r="B689" s="17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26721</v>
      </c>
      <c r="H689" s="1">
        <f>+Temporalidad[[#This Row],[ID]]</f>
        <v>678</v>
      </c>
    </row>
    <row r="690" spans="1:8" x14ac:dyDescent="0.25">
      <c r="A690">
        <v>679</v>
      </c>
      <c r="B690" s="17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26722</v>
      </c>
      <c r="H690" s="1">
        <f>+Temporalidad[[#This Row],[ID]]</f>
        <v>679</v>
      </c>
    </row>
    <row r="691" spans="1:8" x14ac:dyDescent="0.25">
      <c r="A691">
        <v>680</v>
      </c>
      <c r="B691" s="17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26723</v>
      </c>
      <c r="H691" s="1">
        <f>+Temporalidad[[#This Row],[ID]]</f>
        <v>680</v>
      </c>
    </row>
    <row r="692" spans="1:8" x14ac:dyDescent="0.25">
      <c r="A692">
        <v>681</v>
      </c>
      <c r="B692" s="17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26724</v>
      </c>
      <c r="H692" s="1">
        <f>+Temporalidad[[#This Row],[ID]]</f>
        <v>681</v>
      </c>
    </row>
    <row r="693" spans="1:8" x14ac:dyDescent="0.25">
      <c r="A693">
        <v>682</v>
      </c>
      <c r="B693" s="17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26725</v>
      </c>
      <c r="H693" s="1">
        <f>+Temporalidad[[#This Row],[ID]]</f>
        <v>682</v>
      </c>
    </row>
    <row r="694" spans="1:8" x14ac:dyDescent="0.25">
      <c r="A694">
        <v>683</v>
      </c>
      <c r="B694" s="17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26726</v>
      </c>
      <c r="H694" s="1">
        <f>+Temporalidad[[#This Row],[ID]]</f>
        <v>683</v>
      </c>
    </row>
    <row r="695" spans="1:8" x14ac:dyDescent="0.25">
      <c r="A695">
        <v>684</v>
      </c>
      <c r="B695" s="17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26727</v>
      </c>
      <c r="H695" s="1">
        <f>+Temporalidad[[#This Row],[ID]]</f>
        <v>684</v>
      </c>
    </row>
    <row r="696" spans="1:8" x14ac:dyDescent="0.25">
      <c r="A696">
        <v>685</v>
      </c>
      <c r="B696" s="17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26728</v>
      </c>
      <c r="H696" s="1">
        <f>+Temporalidad[[#This Row],[ID]]</f>
        <v>685</v>
      </c>
    </row>
    <row r="697" spans="1:8" x14ac:dyDescent="0.25">
      <c r="A697">
        <v>686</v>
      </c>
      <c r="B697" s="17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26729</v>
      </c>
      <c r="H697" s="1">
        <f>+Temporalidad[[#This Row],[ID]]</f>
        <v>686</v>
      </c>
    </row>
    <row r="698" spans="1:8" x14ac:dyDescent="0.25">
      <c r="A698">
        <v>687</v>
      </c>
      <c r="B698" s="17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26730</v>
      </c>
      <c r="H698" s="1">
        <f>+Temporalidad[[#This Row],[ID]]</f>
        <v>687</v>
      </c>
    </row>
    <row r="699" spans="1:8" x14ac:dyDescent="0.25">
      <c r="A699">
        <v>688</v>
      </c>
      <c r="B699" s="17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26731</v>
      </c>
      <c r="H699" s="1">
        <f>+Temporalidad[[#This Row],[ID]]</f>
        <v>688</v>
      </c>
    </row>
    <row r="700" spans="1:8" x14ac:dyDescent="0.25">
      <c r="A700">
        <v>689</v>
      </c>
      <c r="B700" s="17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26732</v>
      </c>
      <c r="H700" s="1">
        <f>+Temporalidad[[#This Row],[ID]]</f>
        <v>689</v>
      </c>
    </row>
    <row r="701" spans="1:8" x14ac:dyDescent="0.25">
      <c r="A701">
        <v>690</v>
      </c>
      <c r="B701" s="17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26733</v>
      </c>
      <c r="H701" s="1">
        <f>+Temporalidad[[#This Row],[ID]]</f>
        <v>690</v>
      </c>
    </row>
    <row r="702" spans="1:8" x14ac:dyDescent="0.25">
      <c r="A702">
        <v>691</v>
      </c>
      <c r="B702" s="17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26734</v>
      </c>
      <c r="H702" s="1">
        <f>+Temporalidad[[#This Row],[ID]]</f>
        <v>691</v>
      </c>
    </row>
    <row r="703" spans="1:8" x14ac:dyDescent="0.25">
      <c r="A703">
        <v>692</v>
      </c>
      <c r="B703" s="17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26735</v>
      </c>
      <c r="H703" s="1">
        <f>+Temporalidad[[#This Row],[ID]]</f>
        <v>692</v>
      </c>
    </row>
    <row r="704" spans="1:8" x14ac:dyDescent="0.25">
      <c r="A704">
        <v>693</v>
      </c>
      <c r="B704" s="17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26736</v>
      </c>
      <c r="H704" s="1">
        <f>+Temporalidad[[#This Row],[ID]]</f>
        <v>693</v>
      </c>
    </row>
    <row r="705" spans="1:8" x14ac:dyDescent="0.25">
      <c r="A705">
        <v>694</v>
      </c>
      <c r="B705" s="17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26737</v>
      </c>
      <c r="H705" s="1">
        <f>+Temporalidad[[#This Row],[ID]]</f>
        <v>694</v>
      </c>
    </row>
    <row r="706" spans="1:8" x14ac:dyDescent="0.25">
      <c r="A706">
        <v>695</v>
      </c>
      <c r="B706" s="17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26738</v>
      </c>
      <c r="H706" s="1">
        <f>+Temporalidad[[#This Row],[ID]]</f>
        <v>695</v>
      </c>
    </row>
    <row r="707" spans="1:8" x14ac:dyDescent="0.25">
      <c r="A707">
        <v>696</v>
      </c>
      <c r="B707" s="17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26739</v>
      </c>
      <c r="H707" s="1">
        <f>+Temporalidad[[#This Row],[ID]]</f>
        <v>696</v>
      </c>
    </row>
    <row r="708" spans="1:8" x14ac:dyDescent="0.25">
      <c r="A708">
        <v>697</v>
      </c>
      <c r="B708" s="17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26740</v>
      </c>
      <c r="H708" s="1">
        <f>+Temporalidad[[#This Row],[ID]]</f>
        <v>697</v>
      </c>
    </row>
    <row r="709" spans="1:8" x14ac:dyDescent="0.25">
      <c r="A709">
        <v>698</v>
      </c>
      <c r="B709" s="17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26741</v>
      </c>
      <c r="H709" s="1">
        <f>+Temporalidad[[#This Row],[ID]]</f>
        <v>698</v>
      </c>
    </row>
    <row r="710" spans="1:8" x14ac:dyDescent="0.25">
      <c r="A710">
        <v>699</v>
      </c>
      <c r="B710" s="17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26742</v>
      </c>
      <c r="H710" s="1">
        <f>+Temporalidad[[#This Row],[ID]]</f>
        <v>699</v>
      </c>
    </row>
    <row r="711" spans="1:8" x14ac:dyDescent="0.25">
      <c r="A711">
        <v>700</v>
      </c>
      <c r="B711" s="17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26743</v>
      </c>
      <c r="H711" s="1">
        <f>+Temporalidad[[#This Row],[ID]]</f>
        <v>700</v>
      </c>
    </row>
    <row r="712" spans="1:8" x14ac:dyDescent="0.25">
      <c r="A712">
        <v>701</v>
      </c>
      <c r="B712" s="17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26744</v>
      </c>
      <c r="H712" s="1">
        <f>+Temporalidad[[#This Row],[ID]]</f>
        <v>701</v>
      </c>
    </row>
    <row r="713" spans="1:8" x14ac:dyDescent="0.25">
      <c r="A713">
        <v>702</v>
      </c>
      <c r="B713" s="17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26745</v>
      </c>
      <c r="H713" s="1">
        <f>+Temporalidad[[#This Row],[ID]]</f>
        <v>702</v>
      </c>
    </row>
    <row r="714" spans="1:8" x14ac:dyDescent="0.25">
      <c r="A714">
        <v>703</v>
      </c>
      <c r="B714" s="17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26746</v>
      </c>
      <c r="H714" s="1">
        <f>+Temporalidad[[#This Row],[ID]]</f>
        <v>703</v>
      </c>
    </row>
    <row r="715" spans="1:8" x14ac:dyDescent="0.25">
      <c r="A715">
        <v>704</v>
      </c>
      <c r="B715" s="17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26747</v>
      </c>
      <c r="H715" s="1">
        <f>+Temporalidad[[#This Row],[ID]]</f>
        <v>704</v>
      </c>
    </row>
    <row r="716" spans="1:8" x14ac:dyDescent="0.25">
      <c r="A716">
        <v>705</v>
      </c>
      <c r="B716" s="17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26748</v>
      </c>
      <c r="H716" s="1">
        <f>+Temporalidad[[#This Row],[ID]]</f>
        <v>705</v>
      </c>
    </row>
    <row r="717" spans="1:8" x14ac:dyDescent="0.25">
      <c r="A717">
        <v>706</v>
      </c>
      <c r="B717" s="17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26749</v>
      </c>
      <c r="H717" s="1">
        <f>+Temporalidad[[#This Row],[ID]]</f>
        <v>706</v>
      </c>
    </row>
    <row r="718" spans="1:8" x14ac:dyDescent="0.25">
      <c r="A718">
        <v>707</v>
      </c>
      <c r="B718" s="17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26750</v>
      </c>
      <c r="H718" s="1">
        <f>+Temporalidad[[#This Row],[ID]]</f>
        <v>707</v>
      </c>
    </row>
    <row r="719" spans="1:8" x14ac:dyDescent="0.25">
      <c r="A719">
        <v>708</v>
      </c>
      <c r="B719" s="17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26751</v>
      </c>
      <c r="H719" s="1">
        <f>+Temporalidad[[#This Row],[ID]]</f>
        <v>708</v>
      </c>
    </row>
    <row r="720" spans="1:8" x14ac:dyDescent="0.25">
      <c r="A720">
        <v>709</v>
      </c>
      <c r="B720" s="17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26752</v>
      </c>
      <c r="H720" s="1">
        <f>+Temporalidad[[#This Row],[ID]]</f>
        <v>709</v>
      </c>
    </row>
    <row r="721" spans="1:8" x14ac:dyDescent="0.25">
      <c r="A721">
        <v>710</v>
      </c>
      <c r="B721" s="17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26753</v>
      </c>
      <c r="H721" s="1">
        <f>+Temporalidad[[#This Row],[ID]]</f>
        <v>710</v>
      </c>
    </row>
    <row r="722" spans="1:8" x14ac:dyDescent="0.25">
      <c r="A722">
        <v>711</v>
      </c>
      <c r="B722" s="17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26754</v>
      </c>
      <c r="H722" s="1">
        <f>+Temporalidad[[#This Row],[ID]]</f>
        <v>711</v>
      </c>
    </row>
    <row r="723" spans="1:8" x14ac:dyDescent="0.25">
      <c r="A723">
        <v>712</v>
      </c>
      <c r="B723" s="17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26755</v>
      </c>
      <c r="H723" s="1">
        <f>+Temporalidad[[#This Row],[ID]]</f>
        <v>712</v>
      </c>
    </row>
    <row r="724" spans="1:8" x14ac:dyDescent="0.25">
      <c r="A724">
        <v>713</v>
      </c>
      <c r="B724" s="17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26756</v>
      </c>
      <c r="H724" s="1">
        <f>+Temporalidad[[#This Row],[ID]]</f>
        <v>713</v>
      </c>
    </row>
    <row r="725" spans="1:8" x14ac:dyDescent="0.25">
      <c r="A725">
        <v>714</v>
      </c>
      <c r="B725" s="17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26757</v>
      </c>
      <c r="H725" s="1">
        <f>+Temporalidad[[#This Row],[ID]]</f>
        <v>714</v>
      </c>
    </row>
    <row r="726" spans="1:8" x14ac:dyDescent="0.25">
      <c r="A726">
        <v>715</v>
      </c>
      <c r="B726" s="17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26758</v>
      </c>
      <c r="H726" s="1">
        <f>+Temporalidad[[#This Row],[ID]]</f>
        <v>715</v>
      </c>
    </row>
    <row r="727" spans="1:8" x14ac:dyDescent="0.25">
      <c r="A727">
        <v>716</v>
      </c>
      <c r="B727" s="17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26759</v>
      </c>
      <c r="H727" s="1">
        <f>+Temporalidad[[#This Row],[ID]]</f>
        <v>716</v>
      </c>
    </row>
    <row r="728" spans="1:8" x14ac:dyDescent="0.25">
      <c r="A728">
        <v>717</v>
      </c>
      <c r="B728" s="17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26760</v>
      </c>
      <c r="H728" s="1">
        <f>+Temporalidad[[#This Row],[ID]]</f>
        <v>717</v>
      </c>
    </row>
    <row r="729" spans="1:8" x14ac:dyDescent="0.25">
      <c r="A729">
        <v>718</v>
      </c>
      <c r="B729" s="17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26761</v>
      </c>
      <c r="H729" s="1">
        <f>+Temporalidad[[#This Row],[ID]]</f>
        <v>718</v>
      </c>
    </row>
    <row r="730" spans="1:8" x14ac:dyDescent="0.25">
      <c r="A730">
        <v>719</v>
      </c>
      <c r="B730" s="17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26762</v>
      </c>
      <c r="H730" s="1">
        <f>+Temporalidad[[#This Row],[ID]]</f>
        <v>719</v>
      </c>
    </row>
    <row r="731" spans="1:8" x14ac:dyDescent="0.25">
      <c r="A731">
        <v>720</v>
      </c>
      <c r="B731" s="17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26763</v>
      </c>
      <c r="H731" s="1">
        <f>+Temporalidad[[#This Row],[ID]]</f>
        <v>720</v>
      </c>
    </row>
    <row r="732" spans="1:8" x14ac:dyDescent="0.25">
      <c r="A732">
        <v>721</v>
      </c>
      <c r="B732" s="17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26764</v>
      </c>
      <c r="H732" s="1">
        <f>+Temporalidad[[#This Row],[ID]]</f>
        <v>721</v>
      </c>
    </row>
    <row r="733" spans="1:8" x14ac:dyDescent="0.25">
      <c r="A733">
        <v>722</v>
      </c>
      <c r="B733" s="17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26765</v>
      </c>
      <c r="H733" s="1">
        <f>+Temporalidad[[#This Row],[ID]]</f>
        <v>722</v>
      </c>
    </row>
    <row r="734" spans="1:8" x14ac:dyDescent="0.25">
      <c r="A734">
        <v>723</v>
      </c>
      <c r="B734" s="17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26766</v>
      </c>
      <c r="H734" s="1">
        <f>+Temporalidad[[#This Row],[ID]]</f>
        <v>723</v>
      </c>
    </row>
    <row r="735" spans="1:8" x14ac:dyDescent="0.25">
      <c r="A735">
        <v>724</v>
      </c>
      <c r="B735" s="17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26767</v>
      </c>
      <c r="H735" s="1">
        <f>+Temporalidad[[#This Row],[ID]]</f>
        <v>724</v>
      </c>
    </row>
    <row r="736" spans="1:8" x14ac:dyDescent="0.25">
      <c r="A736">
        <v>725</v>
      </c>
      <c r="B736" s="17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26768</v>
      </c>
      <c r="H736" s="1">
        <f>+Temporalidad[[#This Row],[ID]]</f>
        <v>725</v>
      </c>
    </row>
    <row r="737" spans="1:8" x14ac:dyDescent="0.25">
      <c r="A737">
        <v>726</v>
      </c>
      <c r="B737" s="17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26769</v>
      </c>
      <c r="H737" s="1">
        <f>+Temporalidad[[#This Row],[ID]]</f>
        <v>726</v>
      </c>
    </row>
    <row r="738" spans="1:8" x14ac:dyDescent="0.25">
      <c r="A738">
        <v>727</v>
      </c>
      <c r="B738" s="17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26770</v>
      </c>
      <c r="H738" s="1">
        <f>+Temporalidad[[#This Row],[ID]]</f>
        <v>727</v>
      </c>
    </row>
    <row r="739" spans="1:8" x14ac:dyDescent="0.25">
      <c r="A739">
        <v>728</v>
      </c>
      <c r="B739" s="17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26771</v>
      </c>
      <c r="H739" s="1">
        <f>+Temporalidad[[#This Row],[ID]]</f>
        <v>728</v>
      </c>
    </row>
    <row r="740" spans="1:8" x14ac:dyDescent="0.25">
      <c r="A740">
        <v>729</v>
      </c>
      <c r="B740" s="17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26772</v>
      </c>
      <c r="H740" s="1">
        <f>+Temporalidad[[#This Row],[ID]]</f>
        <v>729</v>
      </c>
    </row>
    <row r="741" spans="1:8" x14ac:dyDescent="0.25">
      <c r="A741">
        <v>730</v>
      </c>
      <c r="B741" s="17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26773</v>
      </c>
      <c r="H741" s="1">
        <f>+Temporalidad[[#This Row],[ID]]</f>
        <v>730</v>
      </c>
    </row>
    <row r="742" spans="1:8" x14ac:dyDescent="0.25">
      <c r="A742">
        <v>731</v>
      </c>
      <c r="B742" s="17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26774</v>
      </c>
      <c r="H742" s="1">
        <f>+Temporalidad[[#This Row],[ID]]</f>
        <v>731</v>
      </c>
    </row>
    <row r="743" spans="1:8" x14ac:dyDescent="0.25">
      <c r="A743">
        <v>732</v>
      </c>
      <c r="B743" s="17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26775</v>
      </c>
      <c r="H743" s="1">
        <f>+Temporalidad[[#This Row],[ID]]</f>
        <v>732</v>
      </c>
    </row>
    <row r="744" spans="1:8" x14ac:dyDescent="0.25">
      <c r="A744">
        <v>733</v>
      </c>
      <c r="B744" s="17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26776</v>
      </c>
      <c r="H744" s="1">
        <f>+Temporalidad[[#This Row],[ID]]</f>
        <v>733</v>
      </c>
    </row>
    <row r="745" spans="1:8" x14ac:dyDescent="0.25">
      <c r="A745">
        <v>734</v>
      </c>
      <c r="B745" s="17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26777</v>
      </c>
      <c r="H745" s="1">
        <f>+Temporalidad[[#This Row],[ID]]</f>
        <v>734</v>
      </c>
    </row>
    <row r="746" spans="1:8" x14ac:dyDescent="0.25">
      <c r="A746">
        <v>735</v>
      </c>
      <c r="B746" s="17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26778</v>
      </c>
      <c r="H746" s="1">
        <f>+Temporalidad[[#This Row],[ID]]</f>
        <v>735</v>
      </c>
    </row>
    <row r="747" spans="1:8" x14ac:dyDescent="0.25">
      <c r="A747">
        <v>736</v>
      </c>
      <c r="B747" s="17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26779</v>
      </c>
      <c r="H747" s="1">
        <f>+Temporalidad[[#This Row],[ID]]</f>
        <v>736</v>
      </c>
    </row>
    <row r="748" spans="1:8" x14ac:dyDescent="0.25">
      <c r="A748">
        <v>737</v>
      </c>
      <c r="B748" s="17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26780</v>
      </c>
      <c r="H748" s="1">
        <f>+Temporalidad[[#This Row],[ID]]</f>
        <v>737</v>
      </c>
    </row>
    <row r="749" spans="1:8" x14ac:dyDescent="0.25">
      <c r="A749">
        <v>738</v>
      </c>
      <c r="B749" s="17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26781</v>
      </c>
      <c r="H749" s="1">
        <f>+Temporalidad[[#This Row],[ID]]</f>
        <v>738</v>
      </c>
    </row>
    <row r="750" spans="1:8" x14ac:dyDescent="0.25">
      <c r="A750">
        <v>739</v>
      </c>
      <c r="B750" s="17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26782</v>
      </c>
      <c r="H750" s="1">
        <f>+Temporalidad[[#This Row],[ID]]</f>
        <v>739</v>
      </c>
    </row>
    <row r="751" spans="1:8" x14ac:dyDescent="0.25">
      <c r="A751">
        <v>740</v>
      </c>
      <c r="B751" s="17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26783</v>
      </c>
      <c r="H751" s="1">
        <f>+Temporalidad[[#This Row],[ID]]</f>
        <v>740</v>
      </c>
    </row>
    <row r="752" spans="1:8" x14ac:dyDescent="0.25">
      <c r="A752">
        <v>741</v>
      </c>
      <c r="B752" s="17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26784</v>
      </c>
      <c r="H752" s="1">
        <f>+Temporalidad[[#This Row],[ID]]</f>
        <v>741</v>
      </c>
    </row>
    <row r="753" spans="1:8" x14ac:dyDescent="0.25">
      <c r="A753">
        <v>742</v>
      </c>
      <c r="B753" s="17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26785</v>
      </c>
      <c r="H753" s="1">
        <f>+Temporalidad[[#This Row],[ID]]</f>
        <v>742</v>
      </c>
    </row>
    <row r="754" spans="1:8" x14ac:dyDescent="0.25">
      <c r="A754">
        <v>743</v>
      </c>
      <c r="B754" s="17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26786</v>
      </c>
      <c r="H754" s="1">
        <f>+Temporalidad[[#This Row],[ID]]</f>
        <v>743</v>
      </c>
    </row>
    <row r="755" spans="1:8" x14ac:dyDescent="0.25">
      <c r="A755">
        <v>744</v>
      </c>
      <c r="B755" s="17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26787</v>
      </c>
      <c r="H755" s="1">
        <f>+Temporalidad[[#This Row],[ID]]</f>
        <v>744</v>
      </c>
    </row>
    <row r="756" spans="1:8" x14ac:dyDescent="0.25">
      <c r="A756">
        <v>745</v>
      </c>
      <c r="B756" s="17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26788</v>
      </c>
      <c r="H756" s="1">
        <f>+Temporalidad[[#This Row],[ID]]</f>
        <v>745</v>
      </c>
    </row>
    <row r="757" spans="1:8" x14ac:dyDescent="0.25">
      <c r="A757">
        <v>746</v>
      </c>
      <c r="B757" s="17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26789</v>
      </c>
      <c r="H757" s="1">
        <f>+Temporalidad[[#This Row],[ID]]</f>
        <v>746</v>
      </c>
    </row>
    <row r="758" spans="1:8" x14ac:dyDescent="0.25">
      <c r="A758">
        <v>747</v>
      </c>
      <c r="B758" s="17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26790</v>
      </c>
      <c r="H758" s="1">
        <f>+Temporalidad[[#This Row],[ID]]</f>
        <v>747</v>
      </c>
    </row>
    <row r="759" spans="1:8" x14ac:dyDescent="0.25">
      <c r="A759">
        <v>748</v>
      </c>
      <c r="B759" s="17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26791</v>
      </c>
      <c r="H759" s="1">
        <f>+Temporalidad[[#This Row],[ID]]</f>
        <v>748</v>
      </c>
    </row>
    <row r="760" spans="1:8" x14ac:dyDescent="0.25">
      <c r="A760">
        <v>749</v>
      </c>
      <c r="B760" s="17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26792</v>
      </c>
      <c r="H760" s="1">
        <f>+Temporalidad[[#This Row],[ID]]</f>
        <v>749</v>
      </c>
    </row>
    <row r="761" spans="1:8" x14ac:dyDescent="0.25">
      <c r="A761">
        <v>750</v>
      </c>
      <c r="B761" s="17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26793</v>
      </c>
      <c r="H761" s="1">
        <f>+Temporalidad[[#This Row],[ID]]</f>
        <v>750</v>
      </c>
    </row>
    <row r="762" spans="1:8" x14ac:dyDescent="0.25">
      <c r="A762">
        <v>751</v>
      </c>
      <c r="B762" s="17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26794</v>
      </c>
      <c r="H762" s="1">
        <f>+Temporalidad[[#This Row],[ID]]</f>
        <v>751</v>
      </c>
    </row>
    <row r="763" spans="1:8" x14ac:dyDescent="0.25">
      <c r="A763">
        <v>752</v>
      </c>
      <c r="B763" s="17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26795</v>
      </c>
      <c r="H763" s="1">
        <f>+Temporalidad[[#This Row],[ID]]</f>
        <v>752</v>
      </c>
    </row>
    <row r="764" spans="1:8" x14ac:dyDescent="0.25">
      <c r="A764">
        <v>753</v>
      </c>
      <c r="B764" s="17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26796</v>
      </c>
      <c r="H764" s="1">
        <f>+Temporalidad[[#This Row],[ID]]</f>
        <v>753</v>
      </c>
    </row>
    <row r="765" spans="1:8" x14ac:dyDescent="0.25">
      <c r="A765">
        <v>754</v>
      </c>
      <c r="B765" s="17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26797</v>
      </c>
      <c r="H765" s="1">
        <f>+Temporalidad[[#This Row],[ID]]</f>
        <v>754</v>
      </c>
    </row>
    <row r="766" spans="1:8" x14ac:dyDescent="0.25">
      <c r="A766">
        <v>755</v>
      </c>
      <c r="B766" s="17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26798</v>
      </c>
      <c r="H766" s="1">
        <f>+Temporalidad[[#This Row],[ID]]</f>
        <v>755</v>
      </c>
    </row>
    <row r="767" spans="1:8" x14ac:dyDescent="0.25">
      <c r="A767">
        <v>756</v>
      </c>
      <c r="B767" s="17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26799</v>
      </c>
      <c r="H767" s="1">
        <f>+Temporalidad[[#This Row],[ID]]</f>
        <v>756</v>
      </c>
    </row>
    <row r="768" spans="1:8" x14ac:dyDescent="0.25">
      <c r="A768">
        <v>757</v>
      </c>
      <c r="B768" s="17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26800</v>
      </c>
      <c r="H768" s="1">
        <f>+Temporalidad[[#This Row],[ID]]</f>
        <v>757</v>
      </c>
    </row>
    <row r="769" spans="1:8" x14ac:dyDescent="0.25">
      <c r="A769">
        <v>758</v>
      </c>
      <c r="B769" s="17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26801</v>
      </c>
      <c r="H769" s="1">
        <f>+Temporalidad[[#This Row],[ID]]</f>
        <v>758</v>
      </c>
    </row>
    <row r="770" spans="1:8" x14ac:dyDescent="0.25">
      <c r="A770">
        <v>759</v>
      </c>
      <c r="B770" s="17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26802</v>
      </c>
      <c r="H770" s="1">
        <f>+Temporalidad[[#This Row],[ID]]</f>
        <v>759</v>
      </c>
    </row>
    <row r="771" spans="1:8" x14ac:dyDescent="0.25">
      <c r="A771">
        <v>760</v>
      </c>
      <c r="B771" s="17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26803</v>
      </c>
      <c r="H771" s="1">
        <f>+Temporalidad[[#This Row],[ID]]</f>
        <v>760</v>
      </c>
    </row>
    <row r="772" spans="1:8" x14ac:dyDescent="0.25">
      <c r="A772">
        <v>761</v>
      </c>
      <c r="B772" s="17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26804</v>
      </c>
      <c r="H772" s="1">
        <f>+Temporalidad[[#This Row],[ID]]</f>
        <v>761</v>
      </c>
    </row>
    <row r="773" spans="1:8" x14ac:dyDescent="0.25">
      <c r="A773">
        <v>762</v>
      </c>
      <c r="B773" s="17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26805</v>
      </c>
      <c r="H773" s="1">
        <f>+Temporalidad[[#This Row],[ID]]</f>
        <v>762</v>
      </c>
    </row>
    <row r="774" spans="1:8" x14ac:dyDescent="0.25">
      <c r="A774">
        <v>763</v>
      </c>
      <c r="B774" s="17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26806</v>
      </c>
      <c r="H774" s="1">
        <f>+Temporalidad[[#This Row],[ID]]</f>
        <v>763</v>
      </c>
    </row>
    <row r="775" spans="1:8" x14ac:dyDescent="0.25">
      <c r="A775">
        <v>764</v>
      </c>
      <c r="B775" s="17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26807</v>
      </c>
      <c r="H775" s="1">
        <f>+Temporalidad[[#This Row],[ID]]</f>
        <v>764</v>
      </c>
    </row>
    <row r="776" spans="1:8" x14ac:dyDescent="0.25">
      <c r="A776">
        <v>765</v>
      </c>
      <c r="B776" s="17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26808</v>
      </c>
      <c r="H776" s="1">
        <f>+Temporalidad[[#This Row],[ID]]</f>
        <v>765</v>
      </c>
    </row>
    <row r="777" spans="1:8" x14ac:dyDescent="0.25">
      <c r="A777">
        <v>766</v>
      </c>
      <c r="B777" s="17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26809</v>
      </c>
      <c r="H777" s="1">
        <f>+Temporalidad[[#This Row],[ID]]</f>
        <v>766</v>
      </c>
    </row>
    <row r="778" spans="1:8" x14ac:dyDescent="0.25">
      <c r="A778">
        <v>767</v>
      </c>
      <c r="B778" s="17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26810</v>
      </c>
      <c r="H778" s="1">
        <f>+Temporalidad[[#This Row],[ID]]</f>
        <v>767</v>
      </c>
    </row>
    <row r="779" spans="1:8" x14ac:dyDescent="0.25">
      <c r="A779">
        <v>768</v>
      </c>
      <c r="B779" s="17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26811</v>
      </c>
      <c r="H779" s="1">
        <f>+Temporalidad[[#This Row],[ID]]</f>
        <v>768</v>
      </c>
    </row>
    <row r="780" spans="1:8" x14ac:dyDescent="0.25">
      <c r="A780">
        <v>769</v>
      </c>
      <c r="B780" s="17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26812</v>
      </c>
      <c r="H780" s="1">
        <f>+Temporalidad[[#This Row],[ID]]</f>
        <v>769</v>
      </c>
    </row>
    <row r="781" spans="1:8" x14ac:dyDescent="0.25">
      <c r="A781">
        <v>770</v>
      </c>
      <c r="B781" s="17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26813</v>
      </c>
      <c r="H781" s="1">
        <f>+Temporalidad[[#This Row],[ID]]</f>
        <v>770</v>
      </c>
    </row>
    <row r="782" spans="1:8" x14ac:dyDescent="0.25">
      <c r="A782">
        <v>771</v>
      </c>
      <c r="B782" s="17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26814</v>
      </c>
      <c r="H782" s="1">
        <f>+Temporalidad[[#This Row],[ID]]</f>
        <v>771</v>
      </c>
    </row>
    <row r="783" spans="1:8" x14ac:dyDescent="0.25">
      <c r="A783">
        <v>772</v>
      </c>
      <c r="B783" s="17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26815</v>
      </c>
      <c r="H783" s="1">
        <f>+Temporalidad[[#This Row],[ID]]</f>
        <v>772</v>
      </c>
    </row>
    <row r="784" spans="1:8" x14ac:dyDescent="0.25">
      <c r="A784">
        <v>773</v>
      </c>
      <c r="B784" s="17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26816</v>
      </c>
      <c r="H784" s="1">
        <f>+Temporalidad[[#This Row],[ID]]</f>
        <v>773</v>
      </c>
    </row>
    <row r="785" spans="1:8" x14ac:dyDescent="0.25">
      <c r="A785">
        <v>774</v>
      </c>
      <c r="B785" s="17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26817</v>
      </c>
      <c r="H785" s="1">
        <f>+Temporalidad[[#This Row],[ID]]</f>
        <v>774</v>
      </c>
    </row>
    <row r="786" spans="1:8" x14ac:dyDescent="0.25">
      <c r="A786">
        <v>775</v>
      </c>
      <c r="B786" s="17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26818</v>
      </c>
      <c r="H786" s="1">
        <f>+Temporalidad[[#This Row],[ID]]</f>
        <v>775</v>
      </c>
    </row>
    <row r="787" spans="1:8" x14ac:dyDescent="0.25">
      <c r="A787">
        <v>776</v>
      </c>
      <c r="B787" s="17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26819</v>
      </c>
      <c r="H787" s="1">
        <f>+Temporalidad[[#This Row],[ID]]</f>
        <v>776</v>
      </c>
    </row>
    <row r="788" spans="1:8" x14ac:dyDescent="0.25">
      <c r="A788">
        <v>777</v>
      </c>
      <c r="B788" s="17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26820</v>
      </c>
      <c r="H788" s="1">
        <f>+Temporalidad[[#This Row],[ID]]</f>
        <v>777</v>
      </c>
    </row>
    <row r="789" spans="1:8" x14ac:dyDescent="0.25">
      <c r="A789">
        <v>778</v>
      </c>
      <c r="B789" s="17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26821</v>
      </c>
      <c r="H789" s="1">
        <f>+Temporalidad[[#This Row],[ID]]</f>
        <v>778</v>
      </c>
    </row>
    <row r="790" spans="1:8" x14ac:dyDescent="0.25">
      <c r="A790">
        <v>779</v>
      </c>
      <c r="B790" s="17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26822</v>
      </c>
      <c r="H790" s="1">
        <f>+Temporalidad[[#This Row],[ID]]</f>
        <v>779</v>
      </c>
    </row>
    <row r="791" spans="1:8" x14ac:dyDescent="0.25">
      <c r="A791">
        <v>780</v>
      </c>
      <c r="B791" s="17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26823</v>
      </c>
      <c r="H791" s="1">
        <f>+Temporalidad[[#This Row],[ID]]</f>
        <v>780</v>
      </c>
    </row>
    <row r="792" spans="1:8" x14ac:dyDescent="0.25">
      <c r="A792">
        <v>781</v>
      </c>
      <c r="B792" s="17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26824</v>
      </c>
      <c r="H792" s="1">
        <f>+Temporalidad[[#This Row],[ID]]</f>
        <v>781</v>
      </c>
    </row>
    <row r="793" spans="1:8" x14ac:dyDescent="0.25">
      <c r="A793">
        <v>782</v>
      </c>
      <c r="B793" s="17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26825</v>
      </c>
      <c r="H793" s="1">
        <f>+Temporalidad[[#This Row],[ID]]</f>
        <v>782</v>
      </c>
    </row>
    <row r="794" spans="1:8" x14ac:dyDescent="0.25">
      <c r="A794">
        <v>783</v>
      </c>
      <c r="B794" s="17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26826</v>
      </c>
      <c r="H794" s="1">
        <f>+Temporalidad[[#This Row],[ID]]</f>
        <v>783</v>
      </c>
    </row>
    <row r="795" spans="1:8" x14ac:dyDescent="0.25">
      <c r="A795">
        <v>784</v>
      </c>
      <c r="B795" s="17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26827</v>
      </c>
      <c r="H795" s="1">
        <f>+Temporalidad[[#This Row],[ID]]</f>
        <v>784</v>
      </c>
    </row>
    <row r="796" spans="1:8" x14ac:dyDescent="0.25">
      <c r="A796">
        <v>785</v>
      </c>
      <c r="B796" s="17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26828</v>
      </c>
      <c r="H796" s="1">
        <f>+Temporalidad[[#This Row],[ID]]</f>
        <v>785</v>
      </c>
    </row>
    <row r="797" spans="1:8" x14ac:dyDescent="0.25">
      <c r="A797">
        <v>786</v>
      </c>
      <c r="B797" s="17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26829</v>
      </c>
      <c r="H797" s="1">
        <f>+Temporalidad[[#This Row],[ID]]</f>
        <v>786</v>
      </c>
    </row>
    <row r="798" spans="1:8" x14ac:dyDescent="0.25">
      <c r="A798">
        <v>787</v>
      </c>
      <c r="B798" s="17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26830</v>
      </c>
      <c r="H798" s="1">
        <f>+Temporalidad[[#This Row],[ID]]</f>
        <v>787</v>
      </c>
    </row>
    <row r="799" spans="1:8" x14ac:dyDescent="0.25">
      <c r="A799">
        <v>788</v>
      </c>
      <c r="B799" s="17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26831</v>
      </c>
      <c r="H799" s="1">
        <f>+Temporalidad[[#This Row],[ID]]</f>
        <v>788</v>
      </c>
    </row>
    <row r="800" spans="1:8" x14ac:dyDescent="0.25">
      <c r="A800">
        <v>789</v>
      </c>
      <c r="B800" s="17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26832</v>
      </c>
      <c r="H800" s="1">
        <f>+Temporalidad[[#This Row],[ID]]</f>
        <v>789</v>
      </c>
    </row>
    <row r="801" spans="1:8" x14ac:dyDescent="0.25">
      <c r="A801">
        <v>790</v>
      </c>
      <c r="B801" s="17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26833</v>
      </c>
      <c r="H801" s="1">
        <f>+Temporalidad[[#This Row],[ID]]</f>
        <v>790</v>
      </c>
    </row>
    <row r="802" spans="1:8" x14ac:dyDescent="0.25">
      <c r="A802">
        <v>791</v>
      </c>
      <c r="B802" s="17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26834</v>
      </c>
      <c r="H802" s="1">
        <f>+Temporalidad[[#This Row],[ID]]</f>
        <v>791</v>
      </c>
    </row>
    <row r="803" spans="1:8" x14ac:dyDescent="0.25">
      <c r="A803">
        <v>792</v>
      </c>
      <c r="B803" s="17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26835</v>
      </c>
      <c r="H803" s="1">
        <f>+Temporalidad[[#This Row],[ID]]</f>
        <v>792</v>
      </c>
    </row>
    <row r="804" spans="1:8" x14ac:dyDescent="0.25">
      <c r="A804">
        <v>793</v>
      </c>
      <c r="B804" s="17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26836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26837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26838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26839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26840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26841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26842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26843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26844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26845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26846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26847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26848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26849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26850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26851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26852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26853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26854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26855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26856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26857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26858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26859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26860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26861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26862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26863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26864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26865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26866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26867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26868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26869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26870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26871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26872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26873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26874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26875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26876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26877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26878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26879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26880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26881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26882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26883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26884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26885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26886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26887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26888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26889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26890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26891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26892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26893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26894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26895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26896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26897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26898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26899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26900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26901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26902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26903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26904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26905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26906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26907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26908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26909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26910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26911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26912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26913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26914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26915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26916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26917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26918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26919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26920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26921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26922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26923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26924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26925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26926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26927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26928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26929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26930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26931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26932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26933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26934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26935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26936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26937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26938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26939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26940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26941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26942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26943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26944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26945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26946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26947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26948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26949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26950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26951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26952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26953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26954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26955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26956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26957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26958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26959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26960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26961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26962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26963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26964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26965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26966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26967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26968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26969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26970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26971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26972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26973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26974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26975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26976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26977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26978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26979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26980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26981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26982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26983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26984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26985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26986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26987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26988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26989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26990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26991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26992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26993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26994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26995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26996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26997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26998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26999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27000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27001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27002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27003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27004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27005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27006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27007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27008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27009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27010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27011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27012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27013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27014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27015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27016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27017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27018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27019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27020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27021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27022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27023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27024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27025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27026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27027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27028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27029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27030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27031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27032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27033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27034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27035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27036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27037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27038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27039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27040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27041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27042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27043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27044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27045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27046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27047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27048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27049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27050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27051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27052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27053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27054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27055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27056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27057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27058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27059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27060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27061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27062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27063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27064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27065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27066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27067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27068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27069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27070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27071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27072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27073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27074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27075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27076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27077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27078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27079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27080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27081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27082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27083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27084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27085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27086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27087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27088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27089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27090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27091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27092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27093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27094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27095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27096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27097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27098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27099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27100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27101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27102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27103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27104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27105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27106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27107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27108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27109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27110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27111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27112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27113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27114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27115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27116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27117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27118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27119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27120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27121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27122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27123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27124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27125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27126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27127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27128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27129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27130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27131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27132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27133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27134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27135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27136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27137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27138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27139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27140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27141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27142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27143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27144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27145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27146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27147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27148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27149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27150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27151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27152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27153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27154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27155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27156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27157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27158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27159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27160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27161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27162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27163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27164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27165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27166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27167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27168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27169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27170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27171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27172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27173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27174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27175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27176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27177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27178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27179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27180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27181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27182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27183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27184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27185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27186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27187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27188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27189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27190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27191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27192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27193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27194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27195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27196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27197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27198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27199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27200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27201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27202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27203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27204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27205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27206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27207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27208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27209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27210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27211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27212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27213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27214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27215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27216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27217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27218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27219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27220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27221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27222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27223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27224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27225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27226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27227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27228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27229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27230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27231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27232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27233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27234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27235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27236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27237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27238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27239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27240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27241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27242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27243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27244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27245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27246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27247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27248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27249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27250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27251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27252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27253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27254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27255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27256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27257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27258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27259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27260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27261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27262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27263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27264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27265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27266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27267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27268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27269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27270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27271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27272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27273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27274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27275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27276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27277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27278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27279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27280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27281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27282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27283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27284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27285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27286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27287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27288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27289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27290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27291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27292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27293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27294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27295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27296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27297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27298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27299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27300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27301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27302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27303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27304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27305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27306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27307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27308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27309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27310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27311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27312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27313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27314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27315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27316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27317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27318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27319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27320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27321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27322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27323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27324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27325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27326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27327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27328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27329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27330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27331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27332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27333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27334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27335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27336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27337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27338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27339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27340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27341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27342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27343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27344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27345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27346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27347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27348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27349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27350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27351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27352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27353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27354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27355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27356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27357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27358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27359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27360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27361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27362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27363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27364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27365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27366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27367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27368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27369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27370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27371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27372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27373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27374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27375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27376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27377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27378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27379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27380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27381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27382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27383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27384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27385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27386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27387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27388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27389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27390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27391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27392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27393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27394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27395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27396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27397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27398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27399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27400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27401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27402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27403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27404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27405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27406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27407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27408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27409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27410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27411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27412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27413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27414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27415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27416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27417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27418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27419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27420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27421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27422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27423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27424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27425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27426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27427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27428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27429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27430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27431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27432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27433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27434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27435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27436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27437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27438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27439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27440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27441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27442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27443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27444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27445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27446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27447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27448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27449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27450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27451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27452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27453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27454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27455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27456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27457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27458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27459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27460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27461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27462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27463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27464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27465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27466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27467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27468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27469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27470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27471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27472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27473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27474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27475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27476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27477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27478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27479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27480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27481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27482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27483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27484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27485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27486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27487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27488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27489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27490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27491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27492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27493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27494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27495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27496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27497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27498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27499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27500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27501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27502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27503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27504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27505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27506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27507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27508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27509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27510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27511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27512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27513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27514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27515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27516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27517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27518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27519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27520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27521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27522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27523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27524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27525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27526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27527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27528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27529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27530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27531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27532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27533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27534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27535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27536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27537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27538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27539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27540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27541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27542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27543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27544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27545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27546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27547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27548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27549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27550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27551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27552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27553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27554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27555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27556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27557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27558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27559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27560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27561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27562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27563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27564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27565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27566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27567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27568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27569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27570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27571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27572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27573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27574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27575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27576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27577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27578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27579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27580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27581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27582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27583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27584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27585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27586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27587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27588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27589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27590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27591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27592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27593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27594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27595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27596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27597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27598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27599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27600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27601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27602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27603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27604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27605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27606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27607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27608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27609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27610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27611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27612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27613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27614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27615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27616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27617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27618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27619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27620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27621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27622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27623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27624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27625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27626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27627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27628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27629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27630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27631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27632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27633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27634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27635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27636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27637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27638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27639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27640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27641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27642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27643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27644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27645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27646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27647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27648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27649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27650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27651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27652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27653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27654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27655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27656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27657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27658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27659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27660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27661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27662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27663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27664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27665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27666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27667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27668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27669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27670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27671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27672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27673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27674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27675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27676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27677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27678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27679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27680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27681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27682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27683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27684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27685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27686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27687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27688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27689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27690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27691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27692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27693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27694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27695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27696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27697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27698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27699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27700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27701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27702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27703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27704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27705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27706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27707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27708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27709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27710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27711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27712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27713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27714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27715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27716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27717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27718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27719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27720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27721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27722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27723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27724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27725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27726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27727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27728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27729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27730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27731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27732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27733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27734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27735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27736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27737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27738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27739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27740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27741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27742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27743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27744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27745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27746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27747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27748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27749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27750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27751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27752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27753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27754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27755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27756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27757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27758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27759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27760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27761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27762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27763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27764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27765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27766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27767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27768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27769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27770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27771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27772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27773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27774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27775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27776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27777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27778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27779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27780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27781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27782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27783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27784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27785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27786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27787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27788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27789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27790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27791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27792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27793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27794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27795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27796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27797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27798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27799</v>
      </c>
      <c r="H1767" s="1">
        <f>+Temporalidad[[#This Row],[ID]]</f>
        <v>1756</v>
      </c>
    </row>
    <row r="1768" spans="1:8" x14ac:dyDescent="0.25">
      <c r="A1768">
        <v>1757</v>
      </c>
      <c r="B1768" t="s">
        <v>25429</v>
      </c>
      <c r="C1768" s="1" t="s">
        <v>25430</v>
      </c>
      <c r="D1768" s="1" t="s">
        <v>25430</v>
      </c>
      <c r="E1768" s="2">
        <v>41214</v>
      </c>
      <c r="F1768" s="2">
        <v>44196</v>
      </c>
      <c r="G1768" s="1" t="s">
        <v>27800</v>
      </c>
      <c r="H1768" s="1">
        <f>+Temporalidad[[#This Row],[ID]]</f>
        <v>1757</v>
      </c>
    </row>
    <row r="1769" spans="1:8" x14ac:dyDescent="0.25">
      <c r="A1769">
        <v>1758</v>
      </c>
      <c r="B1769" t="s">
        <v>27809</v>
      </c>
      <c r="C1769" s="1" t="s">
        <v>25430</v>
      </c>
      <c r="D1769" s="1" t="s">
        <v>25430</v>
      </c>
      <c r="E1769" s="2">
        <v>43040</v>
      </c>
      <c r="F1769" s="2">
        <v>44196</v>
      </c>
      <c r="G1769" s="1" t="s">
        <v>27810</v>
      </c>
      <c r="H1769" s="1">
        <f>+Temporalidad[[#This Row],[ID]]</f>
        <v>1758</v>
      </c>
    </row>
    <row r="1770" spans="1:8" x14ac:dyDescent="0.25">
      <c r="A1770">
        <v>1759</v>
      </c>
      <c r="B1770" t="s">
        <v>27811</v>
      </c>
      <c r="C1770" s="1" t="s">
        <v>25430</v>
      </c>
      <c r="D1770" s="1" t="s">
        <v>25430</v>
      </c>
      <c r="E1770" s="2">
        <v>43405</v>
      </c>
      <c r="F1770" s="2">
        <v>44196</v>
      </c>
      <c r="G1770" s="1" t="s">
        <v>27812</v>
      </c>
      <c r="H1770" s="1">
        <f>+Temporalidad[[#This Row],[ID]]</f>
        <v>1759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25428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25633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25634</v>
      </c>
      <c r="C3">
        <v>1</v>
      </c>
      <c r="D3" s="1" t="s">
        <v>32</v>
      </c>
    </row>
    <row r="4" spans="1:4" x14ac:dyDescent="0.25">
      <c r="A4" t="s">
        <v>33</v>
      </c>
      <c r="B4" t="s">
        <v>25635</v>
      </c>
      <c r="C4">
        <v>3</v>
      </c>
      <c r="D4" s="1" t="s">
        <v>34</v>
      </c>
    </row>
    <row r="5" spans="1:4" x14ac:dyDescent="0.25">
      <c r="A5" t="s">
        <v>35</v>
      </c>
      <c r="B5" t="s">
        <v>25636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9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25428</v>
      </c>
    </row>
    <row r="11" spans="1:6" hidden="1" x14ac:dyDescent="0.25">
      <c r="A11">
        <v>1</v>
      </c>
      <c r="B11" s="1" t="s">
        <v>25466</v>
      </c>
      <c r="C11" s="1" t="s">
        <v>25467</v>
      </c>
      <c r="D11" s="1" t="s">
        <v>25468</v>
      </c>
      <c r="E11" s="1" t="s">
        <v>25469</v>
      </c>
      <c r="F11" s="1">
        <f>+unidad_medida[[#This Row],[id]]</f>
        <v>1</v>
      </c>
    </row>
    <row r="12" spans="1:6" hidden="1" x14ac:dyDescent="0.25">
      <c r="A12">
        <v>2</v>
      </c>
      <c r="B12" s="1" t="s">
        <v>25470</v>
      </c>
      <c r="C12" s="1" t="s">
        <v>25471</v>
      </c>
      <c r="D12" s="1" t="s">
        <v>25468</v>
      </c>
      <c r="E12" s="1" t="s">
        <v>25472</v>
      </c>
      <c r="F12" s="1">
        <f>+unidad_medida[[#This Row],[id]]</f>
        <v>2</v>
      </c>
    </row>
    <row r="13" spans="1:6" hidden="1" x14ac:dyDescent="0.25">
      <c r="A13">
        <v>3</v>
      </c>
      <c r="B13" s="1" t="s">
        <v>25473</v>
      </c>
      <c r="C13" s="1" t="s">
        <v>25474</v>
      </c>
      <c r="D13" s="1" t="s">
        <v>25468</v>
      </c>
      <c r="E13" s="1" t="s">
        <v>25475</v>
      </c>
      <c r="F13" s="1">
        <f>+unidad_medida[[#This Row],[id]]</f>
        <v>3</v>
      </c>
    </row>
    <row r="14" spans="1:6" hidden="1" x14ac:dyDescent="0.25">
      <c r="A14">
        <v>4</v>
      </c>
      <c r="B14" s="1" t="s">
        <v>25476</v>
      </c>
      <c r="C14" s="1" t="s">
        <v>10</v>
      </c>
      <c r="D14" s="1" t="s">
        <v>25468</v>
      </c>
      <c r="E14" s="1" t="s">
        <v>25477</v>
      </c>
      <c r="F14" s="1">
        <f>+unidad_medida[[#This Row],[id]]</f>
        <v>4</v>
      </c>
    </row>
    <row r="15" spans="1:6" hidden="1" x14ac:dyDescent="0.25">
      <c r="A15">
        <v>5</v>
      </c>
      <c r="B15" s="1" t="s">
        <v>25478</v>
      </c>
      <c r="C15" s="1" t="s">
        <v>25479</v>
      </c>
      <c r="D15" s="1" t="s">
        <v>9</v>
      </c>
      <c r="E15" s="1" t="s">
        <v>25480</v>
      </c>
      <c r="F15" s="1">
        <f>+unidad_medida[[#This Row],[id]]</f>
        <v>5</v>
      </c>
    </row>
    <row r="16" spans="1:6" hidden="1" x14ac:dyDescent="0.25">
      <c r="A16">
        <v>6</v>
      </c>
      <c r="B16" s="1" t="s">
        <v>25481</v>
      </c>
      <c r="C16" s="1" t="s">
        <v>25482</v>
      </c>
      <c r="D16" s="1" t="s">
        <v>9</v>
      </c>
      <c r="E16" s="1" t="s">
        <v>25483</v>
      </c>
      <c r="F16" s="1">
        <f>+unidad_medida[[#This Row],[id]]</f>
        <v>6</v>
      </c>
    </row>
    <row r="17" spans="1:6" hidden="1" x14ac:dyDescent="0.25">
      <c r="A17">
        <v>7</v>
      </c>
      <c r="B17" s="1" t="s">
        <v>25484</v>
      </c>
      <c r="C17" s="1" t="s">
        <v>25485</v>
      </c>
      <c r="D17" s="1" t="s">
        <v>9</v>
      </c>
      <c r="E17" s="1" t="s">
        <v>25486</v>
      </c>
      <c r="F17" s="1">
        <f>+unidad_medida[[#This Row],[id]]</f>
        <v>7</v>
      </c>
    </row>
    <row r="18" spans="1:6" hidden="1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25487</v>
      </c>
      <c r="F18" s="1">
        <f>+unidad_medida[[#This Row],[id]]</f>
        <v>8</v>
      </c>
    </row>
    <row r="19" spans="1:6" hidden="1" x14ac:dyDescent="0.25">
      <c r="A19">
        <v>9</v>
      </c>
      <c r="B19" s="1" t="s">
        <v>25488</v>
      </c>
      <c r="C19" s="1" t="s">
        <v>25489</v>
      </c>
      <c r="D19" s="1" t="s">
        <v>9</v>
      </c>
      <c r="E19" s="1" t="s">
        <v>25490</v>
      </c>
      <c r="F19" s="1">
        <f>+unidad_medida[[#This Row],[id]]</f>
        <v>9</v>
      </c>
    </row>
    <row r="20" spans="1:6" hidden="1" x14ac:dyDescent="0.25">
      <c r="A20">
        <v>10</v>
      </c>
      <c r="B20" s="1" t="s">
        <v>25491</v>
      </c>
      <c r="C20" s="1" t="s">
        <v>25492</v>
      </c>
      <c r="D20" s="1" t="s">
        <v>9343</v>
      </c>
      <c r="E20" s="1" t="s">
        <v>25493</v>
      </c>
      <c r="F20" s="1">
        <f>+unidad_medida[[#This Row],[id]]</f>
        <v>10</v>
      </c>
    </row>
    <row r="21" spans="1:6" hidden="1" x14ac:dyDescent="0.25">
      <c r="A21">
        <v>11</v>
      </c>
      <c r="B21" s="1" t="s">
        <v>25494</v>
      </c>
      <c r="C21" s="1" t="s">
        <v>25495</v>
      </c>
      <c r="D21" s="1" t="s">
        <v>9343</v>
      </c>
      <c r="E21" s="1" t="s">
        <v>25496</v>
      </c>
      <c r="F21" s="1">
        <f>+unidad_medida[[#This Row],[id]]</f>
        <v>11</v>
      </c>
    </row>
    <row r="22" spans="1:6" hidden="1" x14ac:dyDescent="0.25">
      <c r="A22">
        <v>12</v>
      </c>
      <c r="B22" s="1" t="s">
        <v>25497</v>
      </c>
      <c r="C22" s="1" t="s">
        <v>25498</v>
      </c>
      <c r="D22" s="1" t="s">
        <v>9343</v>
      </c>
      <c r="E22" s="1" t="s">
        <v>25499</v>
      </c>
      <c r="F22" s="1">
        <f>+unidad_medida[[#This Row],[id]]</f>
        <v>12</v>
      </c>
    </row>
    <row r="23" spans="1:6" hidden="1" x14ac:dyDescent="0.25">
      <c r="A23">
        <v>13</v>
      </c>
      <c r="B23" s="1" t="s">
        <v>25500</v>
      </c>
      <c r="C23" s="1" t="s">
        <v>25501</v>
      </c>
      <c r="D23" s="1" t="s">
        <v>9343</v>
      </c>
      <c r="E23" s="1" t="s">
        <v>25502</v>
      </c>
      <c r="F23" s="1">
        <f>+unidad_medida[[#This Row],[id]]</f>
        <v>13</v>
      </c>
    </row>
    <row r="24" spans="1:6" hidden="1" x14ac:dyDescent="0.25">
      <c r="A24">
        <v>14</v>
      </c>
      <c r="B24" s="1" t="s">
        <v>25503</v>
      </c>
      <c r="C24" s="1" t="s">
        <v>25504</v>
      </c>
      <c r="D24" s="1" t="s">
        <v>12619</v>
      </c>
      <c r="E24" s="1" t="s">
        <v>25505</v>
      </c>
      <c r="F24" s="1">
        <f>+unidad_medida[[#This Row],[id]]</f>
        <v>14</v>
      </c>
    </row>
    <row r="25" spans="1:6" hidden="1" x14ac:dyDescent="0.25">
      <c r="A25">
        <v>15</v>
      </c>
      <c r="B25" s="1" t="s">
        <v>25506</v>
      </c>
      <c r="C25" s="1" t="s">
        <v>25507</v>
      </c>
      <c r="D25" s="1" t="s">
        <v>12619</v>
      </c>
      <c r="E25" s="1" t="s">
        <v>25508</v>
      </c>
      <c r="F25" s="1">
        <f>+unidad_medida[[#This Row],[id]]</f>
        <v>15</v>
      </c>
    </row>
    <row r="26" spans="1:6" hidden="1" x14ac:dyDescent="0.25">
      <c r="A26">
        <v>16</v>
      </c>
      <c r="B26" s="1" t="s">
        <v>25509</v>
      </c>
      <c r="C26" s="1" t="s">
        <v>25510</v>
      </c>
      <c r="D26" s="1" t="s">
        <v>12619</v>
      </c>
      <c r="E26" s="1" t="s">
        <v>25511</v>
      </c>
      <c r="F26" s="1">
        <f>+unidad_medida[[#This Row],[id]]</f>
        <v>16</v>
      </c>
    </row>
    <row r="27" spans="1:6" hidden="1" x14ac:dyDescent="0.25">
      <c r="A27">
        <v>17</v>
      </c>
      <c r="B27" s="1" t="s">
        <v>25512</v>
      </c>
      <c r="C27" s="1" t="s">
        <v>25513</v>
      </c>
      <c r="D27" s="1" t="s">
        <v>25514</v>
      </c>
      <c r="E27" s="1" t="s">
        <v>25515</v>
      </c>
      <c r="F27" s="1">
        <f>+unidad_medida[[#This Row],[id]]</f>
        <v>17</v>
      </c>
    </row>
    <row r="28" spans="1:6" hidden="1" x14ac:dyDescent="0.25">
      <c r="A28">
        <v>18</v>
      </c>
      <c r="B28" s="1" t="s">
        <v>25516</v>
      </c>
      <c r="C28" s="1" t="s">
        <v>25517</v>
      </c>
      <c r="D28" s="1" t="s">
        <v>25514</v>
      </c>
      <c r="E28" s="1" t="s">
        <v>25518</v>
      </c>
      <c r="F28" s="1">
        <f>+unidad_medida[[#This Row],[id]]</f>
        <v>18</v>
      </c>
    </row>
    <row r="29" spans="1:6" hidden="1" x14ac:dyDescent="0.25">
      <c r="A29">
        <v>19</v>
      </c>
      <c r="B29" s="1" t="s">
        <v>25519</v>
      </c>
      <c r="C29" s="1" t="s">
        <v>25520</v>
      </c>
      <c r="D29" s="1" t="s">
        <v>25514</v>
      </c>
      <c r="E29" s="1" t="s">
        <v>25521</v>
      </c>
      <c r="F29" s="1">
        <f>+unidad_medida[[#This Row],[id]]</f>
        <v>19</v>
      </c>
    </row>
    <row r="30" spans="1:6" hidden="1" x14ac:dyDescent="0.25">
      <c r="A30">
        <v>20</v>
      </c>
      <c r="B30" s="1" t="s">
        <v>13962</v>
      </c>
      <c r="C30" s="1" t="s">
        <v>11</v>
      </c>
      <c r="D30" s="1" t="s">
        <v>25514</v>
      </c>
      <c r="E30" s="1" t="s">
        <v>25522</v>
      </c>
      <c r="F30" s="1">
        <f>+unidad_medida[[#This Row],[id]]</f>
        <v>20</v>
      </c>
    </row>
    <row r="31" spans="1:6" hidden="1" x14ac:dyDescent="0.25">
      <c r="A31">
        <v>21</v>
      </c>
      <c r="B31" s="1" t="s">
        <v>25523</v>
      </c>
      <c r="C31" s="1" t="s">
        <v>25524</v>
      </c>
      <c r="D31" s="1" t="s">
        <v>25514</v>
      </c>
      <c r="E31" s="1" t="s">
        <v>25525</v>
      </c>
      <c r="F31" s="1">
        <f>+unidad_medida[[#This Row],[id]]</f>
        <v>21</v>
      </c>
    </row>
    <row r="32" spans="1:6" hidden="1" x14ac:dyDescent="0.25">
      <c r="A32">
        <v>22</v>
      </c>
      <c r="B32" s="1" t="s">
        <v>25526</v>
      </c>
      <c r="C32" s="1" t="s">
        <v>25464</v>
      </c>
      <c r="D32" s="1" t="s">
        <v>25527</v>
      </c>
      <c r="E32" s="1" t="s">
        <v>25528</v>
      </c>
      <c r="F32" s="1">
        <f>+unidad_medida[[#This Row],[id]]</f>
        <v>22</v>
      </c>
    </row>
    <row r="33" spans="1:6" hidden="1" x14ac:dyDescent="0.25">
      <c r="A33">
        <v>23</v>
      </c>
      <c r="B33" s="1" t="s">
        <v>25529</v>
      </c>
      <c r="C33" s="1" t="s">
        <v>25530</v>
      </c>
      <c r="D33" s="1" t="s">
        <v>25527</v>
      </c>
      <c r="E33" s="1" t="s">
        <v>25531</v>
      </c>
      <c r="F33" s="1">
        <f>+unidad_medida[[#This Row],[id]]</f>
        <v>23</v>
      </c>
    </row>
    <row r="34" spans="1:6" hidden="1" x14ac:dyDescent="0.25">
      <c r="A34">
        <v>24</v>
      </c>
      <c r="B34" s="1" t="s">
        <v>25532</v>
      </c>
      <c r="C34" s="1" t="s">
        <v>25533</v>
      </c>
      <c r="D34" s="1" t="s">
        <v>25527</v>
      </c>
      <c r="E34" s="1" t="s">
        <v>25534</v>
      </c>
      <c r="F34" s="1">
        <f>+unidad_medida[[#This Row],[id]]</f>
        <v>24</v>
      </c>
    </row>
    <row r="35" spans="1:6" hidden="1" x14ac:dyDescent="0.25">
      <c r="A35">
        <v>25</v>
      </c>
      <c r="B35" s="1" t="s">
        <v>25535</v>
      </c>
      <c r="C35" s="1" t="s">
        <v>25536</v>
      </c>
      <c r="D35" s="1" t="s">
        <v>25527</v>
      </c>
      <c r="E35" s="1" t="s">
        <v>25537</v>
      </c>
      <c r="F35" s="1">
        <f>+unidad_medida[[#This Row],[id]]</f>
        <v>25</v>
      </c>
    </row>
    <row r="36" spans="1:6" hidden="1" x14ac:dyDescent="0.25">
      <c r="A36">
        <v>26</v>
      </c>
      <c r="B36" s="1" t="s">
        <v>25538</v>
      </c>
      <c r="C36" s="1" t="s">
        <v>25539</v>
      </c>
      <c r="D36" s="1" t="s">
        <v>25527</v>
      </c>
      <c r="E36" s="1" t="s">
        <v>25540</v>
      </c>
      <c r="F36" s="1">
        <f>+unidad_medida[[#This Row],[id]]</f>
        <v>26</v>
      </c>
    </row>
    <row r="37" spans="1:6" hidden="1" x14ac:dyDescent="0.25">
      <c r="A37">
        <v>27</v>
      </c>
      <c r="B37" s="1" t="s">
        <v>25541</v>
      </c>
      <c r="C37" s="1" t="s">
        <v>25542</v>
      </c>
      <c r="D37" s="1" t="s">
        <v>9462</v>
      </c>
      <c r="E37" s="1" t="s">
        <v>25543</v>
      </c>
      <c r="F37" s="1">
        <f>+unidad_medida[[#This Row],[id]]</f>
        <v>27</v>
      </c>
    </row>
    <row r="38" spans="1:6" hidden="1" x14ac:dyDescent="0.25">
      <c r="A38">
        <v>28</v>
      </c>
      <c r="B38" s="1" t="s">
        <v>25544</v>
      </c>
      <c r="C38" s="1" t="s">
        <v>12</v>
      </c>
      <c r="D38" s="1" t="s">
        <v>9462</v>
      </c>
      <c r="E38" s="1" t="s">
        <v>25545</v>
      </c>
      <c r="F38" s="1">
        <f>+unidad_medida[[#This Row],[id]]</f>
        <v>28</v>
      </c>
    </row>
    <row r="39" spans="1:6" hidden="1" x14ac:dyDescent="0.25">
      <c r="A39">
        <v>29</v>
      </c>
      <c r="B39" s="1" t="s">
        <v>25546</v>
      </c>
      <c r="C39" s="1" t="s">
        <v>25547</v>
      </c>
      <c r="D39" s="1" t="s">
        <v>9462</v>
      </c>
      <c r="E39" s="1" t="s">
        <v>25548</v>
      </c>
      <c r="F39" s="1">
        <f>+unidad_medida[[#This Row],[id]]</f>
        <v>29</v>
      </c>
    </row>
    <row r="40" spans="1:6" hidden="1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25549</v>
      </c>
      <c r="F40" s="1">
        <f>+unidad_medida[[#This Row],[id]]</f>
        <v>30</v>
      </c>
    </row>
    <row r="41" spans="1:6" hidden="1" x14ac:dyDescent="0.25">
      <c r="A41">
        <v>31</v>
      </c>
      <c r="B41" s="1" t="s">
        <v>25550</v>
      </c>
      <c r="C41" s="1" t="s">
        <v>25551</v>
      </c>
      <c r="D41" s="1" t="s">
        <v>14</v>
      </c>
      <c r="E41" s="1" t="s">
        <v>25552</v>
      </c>
      <c r="F41" s="1">
        <f>+unidad_medida[[#This Row],[id]]</f>
        <v>31</v>
      </c>
    </row>
    <row r="42" spans="1:6" hidden="1" x14ac:dyDescent="0.25">
      <c r="A42">
        <v>32</v>
      </c>
      <c r="B42" s="1" t="s">
        <v>25553</v>
      </c>
      <c r="C42" s="1" t="s">
        <v>25554</v>
      </c>
      <c r="D42" s="1" t="s">
        <v>14</v>
      </c>
      <c r="E42" s="1" t="s">
        <v>25555</v>
      </c>
      <c r="F42" s="1">
        <f>+unidad_medida[[#This Row],[id]]</f>
        <v>32</v>
      </c>
    </row>
    <row r="43" spans="1:6" hidden="1" x14ac:dyDescent="0.25">
      <c r="A43">
        <v>33</v>
      </c>
      <c r="B43" s="1" t="s">
        <v>25556</v>
      </c>
      <c r="C43" s="1" t="s">
        <v>13</v>
      </c>
      <c r="D43" s="1" t="s">
        <v>14</v>
      </c>
      <c r="E43" s="1" t="s">
        <v>25557</v>
      </c>
      <c r="F43" s="1">
        <f>+unidad_medida[[#This Row],[id]]</f>
        <v>33</v>
      </c>
    </row>
    <row r="44" spans="1:6" hidden="1" x14ac:dyDescent="0.25">
      <c r="A44">
        <v>34</v>
      </c>
      <c r="B44" s="1" t="s">
        <v>25558</v>
      </c>
      <c r="C44" s="1" t="s">
        <v>25559</v>
      </c>
      <c r="D44" s="1" t="s">
        <v>9514</v>
      </c>
      <c r="E44" s="1" t="s">
        <v>25560</v>
      </c>
      <c r="F44" s="1">
        <f>+unidad_medida[[#This Row],[id]]</f>
        <v>34</v>
      </c>
    </row>
    <row r="45" spans="1:6" hidden="1" x14ac:dyDescent="0.25">
      <c r="A45">
        <v>35</v>
      </c>
      <c r="B45" s="1" t="s">
        <v>25561</v>
      </c>
      <c r="C45" s="1" t="s">
        <v>25562</v>
      </c>
      <c r="D45" s="1" t="s">
        <v>9514</v>
      </c>
      <c r="E45" s="1" t="s">
        <v>25563</v>
      </c>
      <c r="F45" s="1">
        <f>+unidad_medida[[#This Row],[id]]</f>
        <v>35</v>
      </c>
    </row>
    <row r="46" spans="1:6" hidden="1" x14ac:dyDescent="0.25">
      <c r="A46">
        <v>36</v>
      </c>
      <c r="B46" s="1" t="s">
        <v>25564</v>
      </c>
      <c r="C46" s="1" t="s">
        <v>25565</v>
      </c>
      <c r="D46" s="1" t="s">
        <v>9514</v>
      </c>
      <c r="E46" s="1" t="s">
        <v>25566</v>
      </c>
      <c r="F46" s="1">
        <f>+unidad_medida[[#This Row],[id]]</f>
        <v>36</v>
      </c>
    </row>
    <row r="47" spans="1:6" hidden="1" x14ac:dyDescent="0.25">
      <c r="A47">
        <v>37</v>
      </c>
      <c r="B47" s="1" t="s">
        <v>25567</v>
      </c>
      <c r="C47" s="1" t="s">
        <v>5</v>
      </c>
      <c r="D47" s="1" t="s">
        <v>9514</v>
      </c>
      <c r="E47" s="1" t="s">
        <v>25568</v>
      </c>
      <c r="F47" s="1">
        <f>+unidad_medida[[#This Row],[id]]</f>
        <v>37</v>
      </c>
    </row>
    <row r="48" spans="1:6" hidden="1" x14ac:dyDescent="0.25">
      <c r="A48">
        <v>38</v>
      </c>
      <c r="B48" s="1" t="s">
        <v>25569</v>
      </c>
      <c r="C48" s="1" t="s">
        <v>25570</v>
      </c>
      <c r="D48" s="1" t="s">
        <v>9514</v>
      </c>
      <c r="E48" s="1" t="s">
        <v>25571</v>
      </c>
      <c r="F48" s="1">
        <f>+unidad_medida[[#This Row],[id]]</f>
        <v>38</v>
      </c>
    </row>
    <row r="49" spans="1:6" hidden="1" x14ac:dyDescent="0.25">
      <c r="A49">
        <v>39</v>
      </c>
      <c r="B49" s="1" t="s">
        <v>25572</v>
      </c>
      <c r="C49" s="1" t="s">
        <v>25573</v>
      </c>
      <c r="D49" s="1" t="s">
        <v>18610</v>
      </c>
      <c r="E49" s="1" t="s">
        <v>25574</v>
      </c>
      <c r="F49" s="1">
        <f>+unidad_medida[[#This Row],[id]]</f>
        <v>39</v>
      </c>
    </row>
    <row r="50" spans="1:6" hidden="1" x14ac:dyDescent="0.25">
      <c r="A50">
        <v>40</v>
      </c>
      <c r="B50" s="1" t="s">
        <v>25575</v>
      </c>
      <c r="C50" s="1" t="s">
        <v>25576</v>
      </c>
      <c r="D50" s="1" t="s">
        <v>18610</v>
      </c>
      <c r="E50" s="1" t="s">
        <v>25577</v>
      </c>
      <c r="F50" s="1">
        <f>+unidad_medida[[#This Row],[id]]</f>
        <v>40</v>
      </c>
    </row>
    <row r="51" spans="1:6" hidden="1" x14ac:dyDescent="0.25">
      <c r="A51">
        <v>41</v>
      </c>
      <c r="B51" s="1" t="s">
        <v>8280</v>
      </c>
      <c r="C51" s="1" t="s">
        <v>8280</v>
      </c>
      <c r="D51" s="1" t="s">
        <v>25578</v>
      </c>
      <c r="E51" s="1" t="s">
        <v>25579</v>
      </c>
      <c r="F51" s="1">
        <f>+unidad_medida[[#This Row],[id]]</f>
        <v>41</v>
      </c>
    </row>
    <row r="52" spans="1:6" hidden="1" x14ac:dyDescent="0.25">
      <c r="A52">
        <v>42</v>
      </c>
      <c r="B52" s="1" t="s">
        <v>8923</v>
      </c>
      <c r="C52" s="1" t="s">
        <v>8923</v>
      </c>
      <c r="D52" s="1" t="s">
        <v>25578</v>
      </c>
      <c r="E52" s="1" t="s">
        <v>25580</v>
      </c>
      <c r="F52" s="1">
        <f>+unidad_medida[[#This Row],[id]]</f>
        <v>42</v>
      </c>
    </row>
    <row r="53" spans="1:6" hidden="1" x14ac:dyDescent="0.25">
      <c r="A53">
        <v>43</v>
      </c>
      <c r="B53" s="1" t="s">
        <v>8902</v>
      </c>
      <c r="C53" s="1" t="s">
        <v>8902</v>
      </c>
      <c r="D53" s="1" t="s">
        <v>25578</v>
      </c>
      <c r="E53" s="1" t="s">
        <v>25581</v>
      </c>
      <c r="F53" s="1">
        <f>+unidad_medida[[#This Row],[id]]</f>
        <v>43</v>
      </c>
    </row>
    <row r="54" spans="1:6" hidden="1" x14ac:dyDescent="0.25">
      <c r="A54">
        <v>44</v>
      </c>
      <c r="B54" s="1" t="s">
        <v>25582</v>
      </c>
      <c r="C54" s="1" t="s">
        <v>25582</v>
      </c>
      <c r="D54" s="1" t="s">
        <v>25578</v>
      </c>
      <c r="E54" s="1" t="s">
        <v>25583</v>
      </c>
      <c r="F54" s="1">
        <f>+unidad_medida[[#This Row],[id]]</f>
        <v>44</v>
      </c>
    </row>
    <row r="55" spans="1:6" hidden="1" x14ac:dyDescent="0.25">
      <c r="A55">
        <v>45</v>
      </c>
      <c r="B55" s="1" t="s">
        <v>25584</v>
      </c>
      <c r="C55" s="1" t="s">
        <v>25585</v>
      </c>
      <c r="D55" s="1" t="s">
        <v>25578</v>
      </c>
      <c r="E55" s="1" t="s">
        <v>25586</v>
      </c>
      <c r="F55" s="1">
        <f>+unidad_medida[[#This Row],[id]]</f>
        <v>45</v>
      </c>
    </row>
    <row r="56" spans="1:6" hidden="1" x14ac:dyDescent="0.25">
      <c r="A56">
        <v>46</v>
      </c>
      <c r="B56" s="1" t="s">
        <v>25587</v>
      </c>
      <c r="C56" s="1" t="s">
        <v>25587</v>
      </c>
      <c r="D56" s="1" t="s">
        <v>25578</v>
      </c>
      <c r="E56" s="1" t="s">
        <v>25588</v>
      </c>
      <c r="F56" s="1">
        <f>+unidad_medida[[#This Row],[id]]</f>
        <v>46</v>
      </c>
    </row>
    <row r="57" spans="1:6" hidden="1" x14ac:dyDescent="0.25">
      <c r="A57">
        <v>47</v>
      </c>
      <c r="B57" s="1" t="s">
        <v>8344</v>
      </c>
      <c r="C57" s="1" t="s">
        <v>8344</v>
      </c>
      <c r="D57" s="1" t="s">
        <v>25578</v>
      </c>
      <c r="E57" s="1" t="s">
        <v>25589</v>
      </c>
      <c r="F57" s="1">
        <f>+unidad_medida[[#This Row],[id]]</f>
        <v>47</v>
      </c>
    </row>
    <row r="58" spans="1:6" hidden="1" x14ac:dyDescent="0.25">
      <c r="A58">
        <v>48</v>
      </c>
      <c r="B58" s="1" t="s">
        <v>25590</v>
      </c>
      <c r="C58" s="1" t="s">
        <v>25591</v>
      </c>
      <c r="D58" s="1" t="s">
        <v>25578</v>
      </c>
      <c r="E58" s="1" t="s">
        <v>25592</v>
      </c>
      <c r="F58" s="1">
        <f>+unidad_medida[[#This Row],[id]]</f>
        <v>48</v>
      </c>
    </row>
    <row r="59" spans="1:6" hidden="1" x14ac:dyDescent="0.25">
      <c r="A59">
        <v>49</v>
      </c>
      <c r="B59" s="1" t="s">
        <v>25593</v>
      </c>
      <c r="C59" s="1" t="s">
        <v>25593</v>
      </c>
      <c r="D59" s="1" t="s">
        <v>25578</v>
      </c>
      <c r="E59" s="1" t="s">
        <v>25594</v>
      </c>
      <c r="F59" s="1">
        <f>+unidad_medida[[#This Row],[id]]</f>
        <v>49</v>
      </c>
    </row>
    <row r="60" spans="1:6" hidden="1" x14ac:dyDescent="0.25">
      <c r="A60">
        <v>50</v>
      </c>
      <c r="B60" s="1" t="s">
        <v>25595</v>
      </c>
      <c r="C60" s="1" t="s">
        <v>15</v>
      </c>
      <c r="D60" s="1" t="s">
        <v>25578</v>
      </c>
      <c r="E60" s="1" t="s">
        <v>25596</v>
      </c>
      <c r="F60" s="1">
        <f>+unidad_medida[[#This Row],[id]]</f>
        <v>50</v>
      </c>
    </row>
    <row r="61" spans="1:6" hidden="1" x14ac:dyDescent="0.25">
      <c r="A61">
        <v>51</v>
      </c>
      <c r="B61" s="1" t="s">
        <v>25597</v>
      </c>
      <c r="C61" s="1" t="s">
        <v>25597</v>
      </c>
      <c r="D61" s="1" t="s">
        <v>25578</v>
      </c>
      <c r="E61" s="1" t="s">
        <v>25598</v>
      </c>
      <c r="F61" s="1">
        <f>+unidad_medida[[#This Row],[id]]</f>
        <v>51</v>
      </c>
    </row>
    <row r="62" spans="1:6" hidden="1" x14ac:dyDescent="0.25">
      <c r="A62">
        <v>52</v>
      </c>
      <c r="B62" s="1" t="s">
        <v>8348</v>
      </c>
      <c r="C62" s="1" t="s">
        <v>8348</v>
      </c>
      <c r="D62" s="1" t="s">
        <v>25578</v>
      </c>
      <c r="E62" s="1" t="s">
        <v>25599</v>
      </c>
      <c r="F62" s="1">
        <f>+unidad_medida[[#This Row],[id]]</f>
        <v>52</v>
      </c>
    </row>
    <row r="63" spans="1:6" hidden="1" x14ac:dyDescent="0.25">
      <c r="A63">
        <v>53</v>
      </c>
      <c r="B63" s="1" t="s">
        <v>25600</v>
      </c>
      <c r="C63" s="1" t="s">
        <v>25600</v>
      </c>
      <c r="D63" s="1" t="s">
        <v>25578</v>
      </c>
      <c r="E63" s="1" t="s">
        <v>25601</v>
      </c>
      <c r="F63" s="1">
        <f>+unidad_medida[[#This Row],[id]]</f>
        <v>53</v>
      </c>
    </row>
    <row r="64" spans="1:6" hidden="1" x14ac:dyDescent="0.25">
      <c r="A64">
        <v>54</v>
      </c>
      <c r="B64" s="1" t="s">
        <v>8472</v>
      </c>
      <c r="C64" s="1" t="s">
        <v>8472</v>
      </c>
      <c r="D64" s="1" t="s">
        <v>25578</v>
      </c>
      <c r="E64" s="1" t="s">
        <v>25602</v>
      </c>
      <c r="F64" s="1">
        <f>+unidad_medida[[#This Row],[id]]</f>
        <v>54</v>
      </c>
    </row>
    <row r="65" spans="1:6" hidden="1" x14ac:dyDescent="0.25">
      <c r="A65">
        <v>55</v>
      </c>
      <c r="B65" s="1" t="s">
        <v>25603</v>
      </c>
      <c r="C65" s="1" t="s">
        <v>25604</v>
      </c>
      <c r="D65" s="1" t="s">
        <v>18</v>
      </c>
      <c r="E65" s="1" t="s">
        <v>25605</v>
      </c>
      <c r="F65" s="1">
        <f>+unidad_medida[[#This Row],[id]]</f>
        <v>55</v>
      </c>
    </row>
    <row r="66" spans="1:6" hidden="1" x14ac:dyDescent="0.25">
      <c r="A66">
        <v>56</v>
      </c>
      <c r="B66" s="1" t="s">
        <v>25606</v>
      </c>
      <c r="C66" s="1" t="s">
        <v>25607</v>
      </c>
      <c r="D66" s="1" t="s">
        <v>18</v>
      </c>
      <c r="E66" s="1" t="s">
        <v>25608</v>
      </c>
      <c r="F66" s="1">
        <f>+unidad_medida[[#This Row],[id]]</f>
        <v>56</v>
      </c>
    </row>
    <row r="67" spans="1:6" hidden="1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25609</v>
      </c>
      <c r="F67" s="1">
        <f>+unidad_medida[[#This Row],[id]]</f>
        <v>57</v>
      </c>
    </row>
    <row r="68" spans="1:6" hidden="1" x14ac:dyDescent="0.25">
      <c r="A68">
        <v>58</v>
      </c>
      <c r="B68" s="1" t="s">
        <v>25610</v>
      </c>
      <c r="C68" s="1" t="s">
        <v>25611</v>
      </c>
      <c r="D68" s="1" t="s">
        <v>21</v>
      </c>
      <c r="E68" s="1" t="s">
        <v>25612</v>
      </c>
      <c r="F68" s="1">
        <f>+unidad_medida[[#This Row],[id]]</f>
        <v>58</v>
      </c>
    </row>
    <row r="69" spans="1:6" hidden="1" x14ac:dyDescent="0.25">
      <c r="A69">
        <v>59</v>
      </c>
      <c r="B69" s="1" t="s">
        <v>25613</v>
      </c>
      <c r="C69" s="1" t="s">
        <v>25614</v>
      </c>
      <c r="D69" s="1" t="s">
        <v>21</v>
      </c>
      <c r="E69" s="1" t="s">
        <v>25615</v>
      </c>
      <c r="F69" s="1">
        <f>+unidad_medida[[#This Row],[id]]</f>
        <v>59</v>
      </c>
    </row>
    <row r="70" spans="1:6" hidden="1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25616</v>
      </c>
      <c r="F70" s="1">
        <f>+unidad_medida[[#This Row],[id]]</f>
        <v>60</v>
      </c>
    </row>
    <row r="71" spans="1:6" hidden="1" x14ac:dyDescent="0.25">
      <c r="A71">
        <v>61</v>
      </c>
      <c r="B71" s="1" t="s">
        <v>25617</v>
      </c>
      <c r="C71" s="1" t="s">
        <v>25618</v>
      </c>
      <c r="D71" s="1" t="s">
        <v>21</v>
      </c>
      <c r="E71" s="1" t="s">
        <v>25619</v>
      </c>
      <c r="F71" s="1">
        <f>+unidad_medida[[#This Row],[id]]</f>
        <v>61</v>
      </c>
    </row>
    <row r="72" spans="1:6" hidden="1" x14ac:dyDescent="0.25">
      <c r="A72">
        <v>62</v>
      </c>
      <c r="B72" s="1" t="s">
        <v>25620</v>
      </c>
      <c r="C72" s="1" t="s">
        <v>25620</v>
      </c>
      <c r="D72" s="1" t="s">
        <v>25463</v>
      </c>
      <c r="E72" s="1" t="s">
        <v>25621</v>
      </c>
      <c r="F72" s="1">
        <f>+unidad_medida[[#This Row],[id]]</f>
        <v>62</v>
      </c>
    </row>
    <row r="73" spans="1:6" x14ac:dyDescent="0.25">
      <c r="A73">
        <v>63</v>
      </c>
      <c r="B73" s="1" t="s">
        <v>25622</v>
      </c>
      <c r="C73" s="1" t="s">
        <v>25622</v>
      </c>
      <c r="D73" s="1" t="s">
        <v>25463</v>
      </c>
      <c r="E73" s="1" t="s">
        <v>25623</v>
      </c>
      <c r="F73" s="1">
        <f>+unidad_medida[[#This Row],[id]]</f>
        <v>63</v>
      </c>
    </row>
    <row r="74" spans="1:6" hidden="1" x14ac:dyDescent="0.25">
      <c r="A74">
        <v>64</v>
      </c>
      <c r="B74" s="1" t="s">
        <v>25624</v>
      </c>
      <c r="C74" s="1" t="s">
        <v>25624</v>
      </c>
      <c r="D74" s="1" t="s">
        <v>25463</v>
      </c>
      <c r="E74" s="1" t="s">
        <v>25625</v>
      </c>
      <c r="F74" s="1">
        <f>+unidad_medida[[#This Row],[id]]</f>
        <v>64</v>
      </c>
    </row>
    <row r="75" spans="1:6" hidden="1" x14ac:dyDescent="0.25">
      <c r="A75">
        <v>65</v>
      </c>
      <c r="B75" s="1" t="s">
        <v>25626</v>
      </c>
      <c r="C75" s="1" t="s">
        <v>25626</v>
      </c>
      <c r="D75" s="1" t="s">
        <v>25463</v>
      </c>
      <c r="E75" s="1" t="s">
        <v>25627</v>
      </c>
      <c r="F75" s="1">
        <f>+unidad_medida[[#This Row],[id]]</f>
        <v>65</v>
      </c>
    </row>
    <row r="76" spans="1:6" hidden="1" x14ac:dyDescent="0.25">
      <c r="A76">
        <v>66</v>
      </c>
      <c r="B76" s="1" t="s">
        <v>25628</v>
      </c>
      <c r="C76" s="1" t="s">
        <v>25628</v>
      </c>
      <c r="D76" s="1" t="s">
        <v>25463</v>
      </c>
      <c r="E76" s="1" t="s">
        <v>25629</v>
      </c>
      <c r="F76" s="1">
        <f>+unidad_medida[[#This Row],[id]]</f>
        <v>66</v>
      </c>
    </row>
    <row r="77" spans="1:6" hidden="1" x14ac:dyDescent="0.25">
      <c r="A77">
        <v>67</v>
      </c>
      <c r="B77" s="1" t="s">
        <v>25630</v>
      </c>
      <c r="C77" s="1" t="s">
        <v>25630</v>
      </c>
      <c r="D77" s="1" t="s">
        <v>25463</v>
      </c>
      <c r="E77" s="1" t="s">
        <v>25631</v>
      </c>
      <c r="F77" s="1">
        <f>+unidad_medida[[#This Row],[id]]</f>
        <v>67</v>
      </c>
    </row>
    <row r="78" spans="1:6" hidden="1" x14ac:dyDescent="0.25">
      <c r="A78">
        <v>68</v>
      </c>
      <c r="B78" s="1" t="s">
        <v>27801</v>
      </c>
      <c r="C78" s="1" t="s">
        <v>27802</v>
      </c>
      <c r="D78" s="1" t="s">
        <v>25463</v>
      </c>
      <c r="E78" s="1" t="s">
        <v>27803</v>
      </c>
      <c r="F78" s="1">
        <f>+unidad_medida[[#This Row],[id]]</f>
        <v>68</v>
      </c>
    </row>
    <row r="79" spans="1:6" hidden="1" x14ac:dyDescent="0.25">
      <c r="A79">
        <v>69</v>
      </c>
      <c r="B79" s="1" t="s">
        <v>27806</v>
      </c>
      <c r="C79" s="1" t="s">
        <v>27806</v>
      </c>
      <c r="D79" s="1" t="s">
        <v>25463</v>
      </c>
      <c r="E79" s="1" t="s">
        <v>27807</v>
      </c>
      <c r="F79" s="1">
        <f>+unidad_medida[[#This Row],[id]]</f>
        <v>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25428</v>
      </c>
      <c r="O10" t="s">
        <v>25641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25642</v>
      </c>
      <c r="J38" s="1" t="s">
        <v>25643</v>
      </c>
      <c r="K38" s="1" t="s">
        <v>25644</v>
      </c>
      <c r="L38" s="1" t="s">
        <v>25645</v>
      </c>
      <c r="M38" s="1" t="s">
        <v>25646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25647</v>
      </c>
      <c r="J39" s="1" t="s">
        <v>25648</v>
      </c>
      <c r="K39" s="1" t="s">
        <v>25649</v>
      </c>
      <c r="L39" s="1" t="s">
        <v>25650</v>
      </c>
      <c r="M39" s="1" t="s">
        <v>25651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25652</v>
      </c>
      <c r="J40" s="1" t="s">
        <v>25653</v>
      </c>
      <c r="K40" s="1" t="s">
        <v>25654</v>
      </c>
      <c r="L40" s="1" t="s">
        <v>25655</v>
      </c>
      <c r="M40" s="1" t="s">
        <v>25656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25657</v>
      </c>
      <c r="J41" s="1" t="s">
        <v>25658</v>
      </c>
      <c r="K41" s="1" t="s">
        <v>25659</v>
      </c>
      <c r="L41" s="1" t="s">
        <v>25660</v>
      </c>
      <c r="M41" s="1" t="s">
        <v>25661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25662</v>
      </c>
      <c r="J42" s="1" t="s">
        <v>25663</v>
      </c>
      <c r="K42" s="1" t="s">
        <v>25664</v>
      </c>
      <c r="L42" s="1" t="s">
        <v>25665</v>
      </c>
      <c r="M42" s="1" t="s">
        <v>25666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25667</v>
      </c>
      <c r="J43" s="1" t="s">
        <v>25668</v>
      </c>
      <c r="K43" s="1" t="s">
        <v>25669</v>
      </c>
      <c r="L43" s="1" t="s">
        <v>25670</v>
      </c>
      <c r="M43" s="1" t="s">
        <v>25671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25672</v>
      </c>
      <c r="J44" s="1" t="s">
        <v>25673</v>
      </c>
      <c r="K44" s="1" t="s">
        <v>25674</v>
      </c>
      <c r="L44" s="1" t="s">
        <v>25675</v>
      </c>
      <c r="M44" s="1" t="s">
        <v>25676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25677</v>
      </c>
      <c r="J45" s="1" t="s">
        <v>25678</v>
      </c>
      <c r="K45" s="1" t="s">
        <v>25679</v>
      </c>
      <c r="L45" s="1" t="s">
        <v>25680</v>
      </c>
      <c r="M45" s="1" t="s">
        <v>25681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25682</v>
      </c>
      <c r="J46" s="1" t="s">
        <v>25683</v>
      </c>
      <c r="K46" s="1" t="s">
        <v>25684</v>
      </c>
      <c r="L46" s="1" t="s">
        <v>25685</v>
      </c>
      <c r="M46" s="1" t="s">
        <v>25686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25687</v>
      </c>
      <c r="J47" s="1" t="s">
        <v>25688</v>
      </c>
      <c r="K47" s="1" t="s">
        <v>25689</v>
      </c>
      <c r="L47" s="1" t="s">
        <v>25690</v>
      </c>
      <c r="M47" s="1" t="s">
        <v>25691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25692</v>
      </c>
      <c r="J48" s="1" t="s">
        <v>25693</v>
      </c>
      <c r="K48" s="1" t="s">
        <v>25694</v>
      </c>
      <c r="L48" s="1" t="s">
        <v>25695</v>
      </c>
      <c r="M48" s="1" t="s">
        <v>25696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25697</v>
      </c>
      <c r="J49" s="1" t="s">
        <v>25698</v>
      </c>
      <c r="K49" s="1" t="s">
        <v>25699</v>
      </c>
      <c r="L49" s="1" t="s">
        <v>25700</v>
      </c>
      <c r="M49" s="1" t="s">
        <v>25701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25702</v>
      </c>
      <c r="J50" s="1" t="s">
        <v>25703</v>
      </c>
      <c r="K50" s="1" t="s">
        <v>25704</v>
      </c>
      <c r="L50" s="1" t="s">
        <v>25705</v>
      </c>
      <c r="M50" s="1" t="s">
        <v>25706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25707</v>
      </c>
      <c r="J51" s="1" t="s">
        <v>25708</v>
      </c>
      <c r="K51" s="1" t="s">
        <v>25709</v>
      </c>
      <c r="L51" s="1" t="s">
        <v>25710</v>
      </c>
      <c r="M51" s="1" t="s">
        <v>25711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25712</v>
      </c>
      <c r="J52" s="1" t="s">
        <v>25713</v>
      </c>
      <c r="K52" s="1" t="s">
        <v>25714</v>
      </c>
      <c r="L52" s="1" t="s">
        <v>25715</v>
      </c>
      <c r="M52" s="1" t="s">
        <v>25716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25717</v>
      </c>
      <c r="J53" s="1" t="s">
        <v>25718</v>
      </c>
      <c r="K53" s="1" t="s">
        <v>25719</v>
      </c>
      <c r="L53" s="1" t="s">
        <v>25720</v>
      </c>
      <c r="M53" s="1" t="s">
        <v>25721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25722</v>
      </c>
      <c r="J54" s="1" t="s">
        <v>25723</v>
      </c>
      <c r="K54" s="1" t="s">
        <v>25724</v>
      </c>
      <c r="L54" s="1" t="s">
        <v>25725</v>
      </c>
      <c r="M54" s="1" t="s">
        <v>25726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25727</v>
      </c>
      <c r="J55" s="1" t="s">
        <v>25728</v>
      </c>
      <c r="K55" s="1" t="s">
        <v>25729</v>
      </c>
      <c r="L55" s="1" t="s">
        <v>25730</v>
      </c>
      <c r="M55" s="1" t="s">
        <v>25731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25732</v>
      </c>
      <c r="J56" s="1" t="s">
        <v>25733</v>
      </c>
      <c r="K56" s="1" t="s">
        <v>25734</v>
      </c>
      <c r="L56" s="1" t="s">
        <v>25735</v>
      </c>
      <c r="M56" s="1" t="s">
        <v>25736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25737</v>
      </c>
      <c r="J57" s="1" t="s">
        <v>25738</v>
      </c>
      <c r="K57" s="1" t="s">
        <v>25739</v>
      </c>
      <c r="L57" s="1" t="s">
        <v>25740</v>
      </c>
      <c r="M57" s="1" t="s">
        <v>25741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25742</v>
      </c>
      <c r="J58" s="1" t="s">
        <v>25743</v>
      </c>
      <c r="K58" s="1" t="s">
        <v>25744</v>
      </c>
      <c r="L58" s="1" t="s">
        <v>25745</v>
      </c>
      <c r="M58" s="1" t="s">
        <v>25746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25747</v>
      </c>
      <c r="J59" s="1" t="s">
        <v>25748</v>
      </c>
      <c r="K59" s="1" t="s">
        <v>25749</v>
      </c>
      <c r="L59" s="1" t="s">
        <v>25750</v>
      </c>
      <c r="M59" s="1" t="s">
        <v>25751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25752</v>
      </c>
      <c r="J60" s="1" t="s">
        <v>25753</v>
      </c>
      <c r="K60" s="1" t="s">
        <v>25754</v>
      </c>
      <c r="L60" s="1" t="s">
        <v>25755</v>
      </c>
      <c r="M60" s="1" t="s">
        <v>25756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25757</v>
      </c>
      <c r="J61" s="1" t="s">
        <v>25758</v>
      </c>
      <c r="K61" s="1" t="s">
        <v>25759</v>
      </c>
      <c r="L61" s="1" t="s">
        <v>25760</v>
      </c>
      <c r="M61" s="1" t="s">
        <v>25761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25762</v>
      </c>
      <c r="J62" s="1" t="s">
        <v>25763</v>
      </c>
      <c r="K62" s="1" t="s">
        <v>25764</v>
      </c>
      <c r="L62" s="1" t="s">
        <v>25765</v>
      </c>
      <c r="M62" s="1" t="s">
        <v>25766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25767</v>
      </c>
      <c r="J63" s="1" t="s">
        <v>25768</v>
      </c>
      <c r="K63" s="1" t="s">
        <v>25769</v>
      </c>
      <c r="L63" s="1" t="s">
        <v>25770</v>
      </c>
      <c r="M63" s="1" t="s">
        <v>25771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25772</v>
      </c>
      <c r="J64" s="1" t="s">
        <v>25773</v>
      </c>
      <c r="K64" s="1" t="s">
        <v>25774</v>
      </c>
      <c r="L64" s="1" t="s">
        <v>25775</v>
      </c>
      <c r="M64" s="1" t="s">
        <v>25776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25777</v>
      </c>
      <c r="J65" s="1" t="s">
        <v>25778</v>
      </c>
      <c r="K65" s="1" t="s">
        <v>25779</v>
      </c>
      <c r="L65" s="1" t="s">
        <v>25780</v>
      </c>
      <c r="M65" s="1" t="s">
        <v>25781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25782</v>
      </c>
      <c r="J66" s="1" t="s">
        <v>25783</v>
      </c>
      <c r="K66" s="1" t="s">
        <v>25784</v>
      </c>
      <c r="L66" s="1" t="s">
        <v>25785</v>
      </c>
      <c r="M66" s="1" t="s">
        <v>25786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25787</v>
      </c>
      <c r="J67" s="1" t="s">
        <v>25788</v>
      </c>
      <c r="K67" s="1" t="s">
        <v>25789</v>
      </c>
      <c r="L67" s="1" t="s">
        <v>25790</v>
      </c>
      <c r="M67" s="1" t="s">
        <v>25791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25792</v>
      </c>
      <c r="J68" s="1" t="s">
        <v>25793</v>
      </c>
      <c r="K68" s="1" t="s">
        <v>25794</v>
      </c>
      <c r="L68" s="1" t="s">
        <v>25795</v>
      </c>
      <c r="M68" s="1" t="s">
        <v>25796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25797</v>
      </c>
      <c r="J69" s="1" t="s">
        <v>25798</v>
      </c>
      <c r="K69" s="1" t="s">
        <v>25799</v>
      </c>
      <c r="L69" s="1" t="s">
        <v>25800</v>
      </c>
      <c r="M69" s="1" t="s">
        <v>25801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25802</v>
      </c>
      <c r="J70" s="1" t="s">
        <v>25803</v>
      </c>
      <c r="K70" s="1" t="s">
        <v>25804</v>
      </c>
      <c r="L70" s="1" t="s">
        <v>25805</v>
      </c>
      <c r="M70" s="1" t="s">
        <v>25806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25807</v>
      </c>
      <c r="J71" s="1" t="s">
        <v>25808</v>
      </c>
      <c r="K71" s="1" t="s">
        <v>25809</v>
      </c>
      <c r="L71" s="1" t="s">
        <v>25810</v>
      </c>
      <c r="M71" s="1" t="s">
        <v>25811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25812</v>
      </c>
      <c r="J72" s="1" t="s">
        <v>25813</v>
      </c>
      <c r="K72" s="1" t="s">
        <v>25814</v>
      </c>
      <c r="L72" s="1" t="s">
        <v>25815</v>
      </c>
      <c r="M72" s="1" t="s">
        <v>25816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25817</v>
      </c>
      <c r="J73" s="1" t="s">
        <v>25818</v>
      </c>
      <c r="K73" s="1" t="s">
        <v>25819</v>
      </c>
      <c r="L73" s="1" t="s">
        <v>25820</v>
      </c>
      <c r="M73" s="1" t="s">
        <v>25821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25822</v>
      </c>
      <c r="J74" s="1" t="s">
        <v>25823</v>
      </c>
      <c r="K74" s="1" t="s">
        <v>25824</v>
      </c>
      <c r="L74" s="1" t="s">
        <v>25825</v>
      </c>
      <c r="M74" s="1" t="s">
        <v>25826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25827</v>
      </c>
      <c r="J75" s="1" t="s">
        <v>25828</v>
      </c>
      <c r="K75" s="1" t="s">
        <v>25829</v>
      </c>
      <c r="L75" s="1" t="s">
        <v>25830</v>
      </c>
      <c r="M75" s="1" t="s">
        <v>25831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25832</v>
      </c>
      <c r="J76" s="1" t="s">
        <v>25833</v>
      </c>
      <c r="K76" s="1" t="s">
        <v>25834</v>
      </c>
      <c r="L76" s="1" t="s">
        <v>25835</v>
      </c>
      <c r="M76" s="1" t="s">
        <v>25836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25837</v>
      </c>
      <c r="J77" s="1" t="s">
        <v>25838</v>
      </c>
      <c r="K77" s="1" t="s">
        <v>25839</v>
      </c>
      <c r="L77" s="1" t="s">
        <v>25840</v>
      </c>
      <c r="M77" s="1" t="s">
        <v>25841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25842</v>
      </c>
      <c r="J78" s="1" t="s">
        <v>25843</v>
      </c>
      <c r="K78" s="1" t="s">
        <v>25844</v>
      </c>
      <c r="L78" s="1" t="s">
        <v>25845</v>
      </c>
      <c r="M78" s="1" t="s">
        <v>25846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25847</v>
      </c>
      <c r="J79" s="1" t="s">
        <v>25848</v>
      </c>
      <c r="K79" s="1" t="s">
        <v>25849</v>
      </c>
      <c r="L79" s="1" t="s">
        <v>25850</v>
      </c>
      <c r="M79" s="1" t="s">
        <v>25851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25852</v>
      </c>
      <c r="J80" s="1" t="s">
        <v>25853</v>
      </c>
      <c r="K80" s="1" t="s">
        <v>25854</v>
      </c>
      <c r="L80" s="1" t="s">
        <v>25855</v>
      </c>
      <c r="M80" s="1" t="s">
        <v>25856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25857</v>
      </c>
      <c r="J81" s="1" t="s">
        <v>25858</v>
      </c>
      <c r="K81" s="1" t="s">
        <v>25859</v>
      </c>
      <c r="L81" s="1" t="s">
        <v>25860</v>
      </c>
      <c r="M81" s="1" t="s">
        <v>25861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25862</v>
      </c>
      <c r="J82" s="1" t="s">
        <v>25863</v>
      </c>
      <c r="K82" s="1" t="s">
        <v>25864</v>
      </c>
      <c r="L82" s="1" t="s">
        <v>25865</v>
      </c>
      <c r="M82" s="1" t="s">
        <v>25866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25867</v>
      </c>
      <c r="J83" s="1" t="s">
        <v>25868</v>
      </c>
      <c r="K83" s="1" t="s">
        <v>25869</v>
      </c>
      <c r="L83" s="1" t="s">
        <v>25870</v>
      </c>
      <c r="M83" s="1" t="s">
        <v>25871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25872</v>
      </c>
      <c r="J84" s="1" t="s">
        <v>25873</v>
      </c>
      <c r="K84" s="1" t="s">
        <v>25874</v>
      </c>
      <c r="L84" s="1" t="s">
        <v>25875</v>
      </c>
      <c r="M84" s="1" t="s">
        <v>25876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25877</v>
      </c>
      <c r="J85" s="1" t="s">
        <v>25878</v>
      </c>
      <c r="K85" s="1" t="s">
        <v>25879</v>
      </c>
      <c r="L85" s="1" t="s">
        <v>25880</v>
      </c>
      <c r="M85" s="1" t="s">
        <v>25881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25882</v>
      </c>
      <c r="J86" s="1" t="s">
        <v>25883</v>
      </c>
      <c r="K86" s="1" t="s">
        <v>25884</v>
      </c>
      <c r="L86" s="1" t="s">
        <v>25885</v>
      </c>
      <c r="M86" s="1" t="s">
        <v>25886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25887</v>
      </c>
      <c r="J87" s="1" t="s">
        <v>25888</v>
      </c>
      <c r="K87" s="1" t="s">
        <v>25889</v>
      </c>
      <c r="L87" s="1" t="s">
        <v>25890</v>
      </c>
      <c r="M87" s="1" t="s">
        <v>25891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25892</v>
      </c>
      <c r="J88" s="1" t="s">
        <v>25893</v>
      </c>
      <c r="K88" s="1" t="s">
        <v>25894</v>
      </c>
      <c r="L88" s="1" t="s">
        <v>25895</v>
      </c>
      <c r="M88" s="1" t="s">
        <v>25896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25897</v>
      </c>
      <c r="J89" s="1" t="s">
        <v>25898</v>
      </c>
      <c r="K89" s="1" t="s">
        <v>25899</v>
      </c>
      <c r="L89" s="1" t="s">
        <v>25900</v>
      </c>
      <c r="M89" s="1" t="s">
        <v>25901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25902</v>
      </c>
      <c r="J90" s="1" t="s">
        <v>25903</v>
      </c>
      <c r="K90" s="1" t="s">
        <v>25904</v>
      </c>
      <c r="L90" s="1" t="s">
        <v>25905</v>
      </c>
      <c r="M90" s="1" t="s">
        <v>25906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25717</v>
      </c>
      <c r="J91" s="1" t="s">
        <v>25907</v>
      </c>
      <c r="K91" s="1" t="s">
        <v>25908</v>
      </c>
      <c r="L91" s="1" t="s">
        <v>25909</v>
      </c>
      <c r="M91" s="1" t="s">
        <v>25910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25911</v>
      </c>
      <c r="J92" s="1" t="s">
        <v>25912</v>
      </c>
      <c r="K92" s="1" t="s">
        <v>25913</v>
      </c>
      <c r="L92" s="1" t="s">
        <v>25914</v>
      </c>
      <c r="M92" s="1" t="s">
        <v>25915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25916</v>
      </c>
      <c r="J93" s="1" t="s">
        <v>25917</v>
      </c>
      <c r="K93" s="1" t="s">
        <v>25918</v>
      </c>
      <c r="L93" s="1" t="s">
        <v>25919</v>
      </c>
      <c r="M93" s="1" t="s">
        <v>25920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25921</v>
      </c>
      <c r="J94" s="1" t="s">
        <v>25922</v>
      </c>
      <c r="K94" s="1" t="s">
        <v>25923</v>
      </c>
      <c r="L94" s="1" t="s">
        <v>25924</v>
      </c>
      <c r="M94" s="1" t="s">
        <v>25925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25926</v>
      </c>
      <c r="J95" s="1" t="s">
        <v>25927</v>
      </c>
      <c r="K95" s="1" t="s">
        <v>25928</v>
      </c>
      <c r="L95" s="1" t="s">
        <v>25929</v>
      </c>
      <c r="M95" s="1" t="s">
        <v>25930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25931</v>
      </c>
      <c r="J122" s="1" t="s">
        <v>25932</v>
      </c>
      <c r="K122" s="1" t="s">
        <v>25933</v>
      </c>
      <c r="L122" s="1" t="s">
        <v>25934</v>
      </c>
      <c r="M122" s="1" t="s">
        <v>25935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25936</v>
      </c>
      <c r="J200" s="1" t="s">
        <v>25937</v>
      </c>
      <c r="K200" s="1" t="s">
        <v>25938</v>
      </c>
      <c r="L200" s="1" t="s">
        <v>25939</v>
      </c>
      <c r="M200" s="1" t="s">
        <v>25940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25941</v>
      </c>
      <c r="J238" s="1" t="s">
        <v>25942</v>
      </c>
      <c r="K238" s="1" t="s">
        <v>25943</v>
      </c>
      <c r="L238" s="1" t="s">
        <v>25944</v>
      </c>
      <c r="M238" s="1" t="s">
        <v>25945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25946</v>
      </c>
      <c r="J239" s="1" t="s">
        <v>25947</v>
      </c>
      <c r="K239" s="1" t="s">
        <v>25948</v>
      </c>
      <c r="L239" s="1" t="s">
        <v>25949</v>
      </c>
      <c r="M239" s="1" t="s">
        <v>25950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25951</v>
      </c>
      <c r="J240" s="1" t="s">
        <v>25952</v>
      </c>
      <c r="K240" s="1" t="s">
        <v>25953</v>
      </c>
      <c r="L240" s="1" t="s">
        <v>25954</v>
      </c>
      <c r="M240" s="1" t="s">
        <v>25955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25956</v>
      </c>
      <c r="J241" s="1" t="s">
        <v>25957</v>
      </c>
      <c r="K241" s="1" t="s">
        <v>25958</v>
      </c>
      <c r="L241" s="1" t="s">
        <v>25959</v>
      </c>
      <c r="M241" s="1" t="s">
        <v>25960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25961</v>
      </c>
      <c r="J242" s="1" t="s">
        <v>25962</v>
      </c>
      <c r="K242" s="1" t="s">
        <v>25963</v>
      </c>
      <c r="L242" s="1" t="s">
        <v>25964</v>
      </c>
      <c r="M242" s="1" t="s">
        <v>25965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25966</v>
      </c>
      <c r="J243" s="1" t="s">
        <v>25967</v>
      </c>
      <c r="K243" s="1" t="s">
        <v>25968</v>
      </c>
      <c r="L243" s="1" t="s">
        <v>25969</v>
      </c>
      <c r="M243" s="1" t="s">
        <v>25970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25971</v>
      </c>
      <c r="J250" s="1" t="s">
        <v>25972</v>
      </c>
      <c r="K250" s="1" t="s">
        <v>25973</v>
      </c>
      <c r="L250" s="1" t="s">
        <v>25974</v>
      </c>
      <c r="M250" s="1" t="s">
        <v>25975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25976</v>
      </c>
      <c r="J251" s="1" t="s">
        <v>25977</v>
      </c>
      <c r="K251" s="1" t="s">
        <v>25978</v>
      </c>
      <c r="L251" s="1" t="s">
        <v>25979</v>
      </c>
      <c r="M251" s="1" t="s">
        <v>25980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25981</v>
      </c>
      <c r="J252" s="1" t="s">
        <v>25982</v>
      </c>
      <c r="K252" s="1" t="s">
        <v>25983</v>
      </c>
      <c r="L252" s="1" t="s">
        <v>25984</v>
      </c>
      <c r="M252" s="1" t="s">
        <v>25985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25986</v>
      </c>
      <c r="J253" s="1" t="s">
        <v>25987</v>
      </c>
      <c r="K253" s="1" t="s">
        <v>25988</v>
      </c>
      <c r="L253" s="1" t="s">
        <v>25989</v>
      </c>
      <c r="M253" s="1" t="s">
        <v>25990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25991</v>
      </c>
      <c r="J254" s="1" t="s">
        <v>25992</v>
      </c>
      <c r="K254" s="1" t="s">
        <v>25993</v>
      </c>
      <c r="L254" s="1" t="s">
        <v>25994</v>
      </c>
      <c r="M254" s="1" t="s">
        <v>25995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25996</v>
      </c>
      <c r="J255" s="1" t="s">
        <v>25997</v>
      </c>
      <c r="K255" s="1" t="s">
        <v>25998</v>
      </c>
      <c r="L255" s="1" t="s">
        <v>25999</v>
      </c>
      <c r="M255" s="1" t="s">
        <v>26000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26001</v>
      </c>
      <c r="J262" s="1" t="s">
        <v>26002</v>
      </c>
      <c r="K262" s="1" t="s">
        <v>26003</v>
      </c>
      <c r="L262" s="1" t="s">
        <v>26004</v>
      </c>
      <c r="M262" s="1" t="s">
        <v>26005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26006</v>
      </c>
      <c r="J263" s="1" t="s">
        <v>26007</v>
      </c>
      <c r="K263" s="1" t="s">
        <v>26008</v>
      </c>
      <c r="L263" s="1" t="s">
        <v>26009</v>
      </c>
      <c r="M263" s="1" t="s">
        <v>26010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26011</v>
      </c>
      <c r="J264" s="1" t="s">
        <v>26012</v>
      </c>
      <c r="K264" s="1" t="s">
        <v>26013</v>
      </c>
      <c r="L264" s="1" t="s">
        <v>26014</v>
      </c>
      <c r="M264" s="1" t="s">
        <v>26015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26016</v>
      </c>
      <c r="J290" s="1" t="s">
        <v>26017</v>
      </c>
      <c r="K290" s="1" t="s">
        <v>26018</v>
      </c>
      <c r="L290" s="1" t="s">
        <v>26019</v>
      </c>
      <c r="M290" s="1" t="s">
        <v>26020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26021</v>
      </c>
      <c r="J317" s="1" t="s">
        <v>26022</v>
      </c>
      <c r="K317" s="1" t="s">
        <v>26023</v>
      </c>
      <c r="L317" s="1" t="s">
        <v>26024</v>
      </c>
      <c r="M317" s="1" t="s">
        <v>26025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26026</v>
      </c>
      <c r="J318" s="1" t="s">
        <v>26027</v>
      </c>
      <c r="K318" s="1" t="s">
        <v>26028</v>
      </c>
      <c r="L318" s="1" t="s">
        <v>26029</v>
      </c>
      <c r="M318" s="1" t="s">
        <v>26030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26031</v>
      </c>
      <c r="J1851" s="1" t="s">
        <v>26032</v>
      </c>
      <c r="K1851" s="1" t="s">
        <v>26033</v>
      </c>
      <c r="L1851" s="1" t="s">
        <v>26034</v>
      </c>
      <c r="M1851" s="1" t="s">
        <v>26035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26036</v>
      </c>
      <c r="J1852" s="1" t="s">
        <v>26037</v>
      </c>
      <c r="K1852" s="1" t="s">
        <v>26038</v>
      </c>
      <c r="L1852" s="1" t="s">
        <v>26039</v>
      </c>
      <c r="M1852" s="1" t="s">
        <v>26040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25432</v>
      </c>
      <c r="B1" t="s">
        <v>25433</v>
      </c>
      <c r="C1" t="s">
        <v>25434</v>
      </c>
    </row>
    <row r="2" spans="1:3" x14ac:dyDescent="0.25">
      <c r="A2" s="1" t="s">
        <v>25435</v>
      </c>
      <c r="B2" s="1" t="s">
        <v>25436</v>
      </c>
      <c r="C2">
        <v>1</v>
      </c>
    </row>
    <row r="3" spans="1:3" x14ac:dyDescent="0.25">
      <c r="A3" s="1" t="s">
        <v>25437</v>
      </c>
      <c r="B3" s="1" t="s">
        <v>25438</v>
      </c>
      <c r="C3">
        <v>2</v>
      </c>
    </row>
    <row r="4" spans="1:3" x14ac:dyDescent="0.25">
      <c r="A4" s="1" t="s">
        <v>25439</v>
      </c>
      <c r="B4" s="1" t="s">
        <v>25440</v>
      </c>
      <c r="C4">
        <v>3</v>
      </c>
    </row>
    <row r="5" spans="1:3" x14ac:dyDescent="0.25">
      <c r="A5" s="1" t="s">
        <v>25441</v>
      </c>
      <c r="B5" s="1" t="s">
        <v>25442</v>
      </c>
      <c r="C5">
        <v>4</v>
      </c>
    </row>
    <row r="6" spans="1:3" x14ac:dyDescent="0.25">
      <c r="A6" s="1" t="s">
        <v>25443</v>
      </c>
      <c r="B6" s="1" t="s">
        <v>25444</v>
      </c>
      <c r="C6">
        <v>5</v>
      </c>
    </row>
    <row r="7" spans="1:3" x14ac:dyDescent="0.25">
      <c r="A7" s="1" t="s">
        <v>25427</v>
      </c>
      <c r="B7" s="1" t="s">
        <v>25445</v>
      </c>
      <c r="C7">
        <v>6</v>
      </c>
    </row>
    <row r="8" spans="1:3" x14ac:dyDescent="0.25">
      <c r="A8" s="1" t="s">
        <v>25446</v>
      </c>
      <c r="B8" s="1" t="s">
        <v>25447</v>
      </c>
      <c r="C8">
        <v>7</v>
      </c>
    </row>
    <row r="9" spans="1:3" x14ac:dyDescent="0.25">
      <c r="A9" s="1" t="s">
        <v>25448</v>
      </c>
      <c r="B9" s="1" t="s">
        <v>25449</v>
      </c>
      <c r="C9">
        <v>8</v>
      </c>
    </row>
    <row r="10" spans="1:3" x14ac:dyDescent="0.25">
      <c r="A10" s="1" t="s">
        <v>25450</v>
      </c>
      <c r="B10" s="1" t="s">
        <v>25451</v>
      </c>
      <c r="C10">
        <v>9</v>
      </c>
    </row>
    <row r="11" spans="1:3" x14ac:dyDescent="0.25">
      <c r="A11" s="1" t="s">
        <v>25452</v>
      </c>
      <c r="B11" s="1" t="s">
        <v>25453</v>
      </c>
      <c r="C11">
        <v>10</v>
      </c>
    </row>
    <row r="12" spans="1:3" x14ac:dyDescent="0.25">
      <c r="A12" s="1" t="s">
        <v>25454</v>
      </c>
      <c r="B12" s="1" t="s">
        <v>25455</v>
      </c>
      <c r="C12">
        <v>11</v>
      </c>
    </row>
    <row r="13" spans="1:3" x14ac:dyDescent="0.25">
      <c r="A13" s="1" t="s">
        <v>25456</v>
      </c>
      <c r="B13" s="1" t="s">
        <v>25457</v>
      </c>
      <c r="C13">
        <v>12</v>
      </c>
    </row>
    <row r="14" spans="1:3" x14ac:dyDescent="0.25">
      <c r="A14" s="1" t="s">
        <v>25458</v>
      </c>
      <c r="B14" s="1" t="s">
        <v>25459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Estructura</vt:lpstr>
      <vt:lpstr>Hoja1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2021-05-17T19:58:20Z</dcterms:modified>
</cp:coreProperties>
</file>