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Raimundo\Documents\CONADI\2022\Acutalización_Siti\Tierra\20b\"/>
    </mc:Choice>
  </mc:AlternateContent>
  <xr:revisionPtr revIDLastSave="0" documentId="8_{96958F96-C293-4B59-9A30-3EE59005FB4C}" xr6:coauthVersionLast="47" xr6:coauthVersionMax="47" xr10:uidLastSave="{00000000-0000-0000-0000-000000000000}"/>
  <bookViews>
    <workbookView xWindow="-120" yWindow="-120" windowWidth="29040" windowHeight="15840" firstSheet="1" activeTab="1" xr2:uid="{00000000-000D-0000-FFFF-FFFF00000000}"/>
  </bookViews>
  <sheets>
    <sheet name="Hoja8" sheetId="15" state="hidden" r:id="rId1"/>
    <sheet name="20 B" sheetId="2" r:id="rId2"/>
    <sheet name="Hoja4" sheetId="17" r:id="rId3"/>
    <sheet name="Corrección de la moneda" sheetId="8" state="hidden" r:id="rId4"/>
    <sheet name="Hoja3" sheetId="3" state="hidden" r:id="rId5"/>
    <sheet name="Hoja1" sheetId="4" state="hidden" r:id="rId6"/>
    <sheet name="Hoja2" sheetId="5" state="hidden" r:id="rId7"/>
    <sheet name="Hoja7" sheetId="14" state="hidden" r:id="rId8"/>
    <sheet name="ACCESS" sheetId="16" state="hidden" r:id="rId9"/>
  </sheets>
  <definedNames>
    <definedName name="_xlnm._FilterDatabase" localSheetId="1" hidden="1">'20 B'!$A$9:$L$876</definedName>
    <definedName name="_xlnm._FilterDatabase" localSheetId="5" hidden="1">Hoja1!$C$5:$F$5</definedName>
    <definedName name="_xlnm._FilterDatabase" localSheetId="6" hidden="1">Hoja2!$B$3:$F$3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17" l="1"/>
  <c r="C24" i="8" l="1"/>
  <c r="C23" i="8"/>
  <c r="C22" i="8"/>
  <c r="C21" i="8"/>
  <c r="C20" i="8"/>
  <c r="C19" i="8"/>
  <c r="C18" i="8"/>
  <c r="C17" i="8"/>
  <c r="C16" i="8"/>
  <c r="C15" i="8"/>
  <c r="C14" i="8"/>
  <c r="C13" i="8"/>
  <c r="C12" i="8"/>
  <c r="C11" i="8"/>
  <c r="C10" i="8"/>
  <c r="C9" i="8"/>
  <c r="C8" i="8"/>
  <c r="C7" i="8"/>
  <c r="C6" i="8"/>
  <c r="C5" i="8"/>
  <c r="C4" i="8"/>
  <c r="C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L883" authorId="0" shapeId="0" xr:uid="{B9543251-0D43-49B8-83EE-FA5CD4B7619B}">
      <text>
        <r>
          <rPr>
            <b/>
            <sz val="9"/>
            <color indexed="81"/>
            <rFont val="Tahoma"/>
            <family val="2"/>
          </rPr>
          <t>Usuario:</t>
        </r>
        <r>
          <rPr>
            <sz val="9"/>
            <color indexed="81"/>
            <rFont val="Tahoma"/>
            <family val="2"/>
          </rPr>
          <t xml:space="preserve">
Preguntar si es SSC
</t>
        </r>
      </text>
    </comment>
  </commentList>
</comments>
</file>

<file path=xl/sharedStrings.xml><?xml version="1.0" encoding="utf-8"?>
<sst xmlns="http://schemas.openxmlformats.org/spreadsheetml/2006/main" count="7910" uniqueCount="1887">
  <si>
    <t>AÑO</t>
  </si>
  <si>
    <t>iquique</t>
  </si>
  <si>
    <t>alto hospicio</t>
  </si>
  <si>
    <t>pozo almonte</t>
  </si>
  <si>
    <t>camiña</t>
  </si>
  <si>
    <t>huara</t>
  </si>
  <si>
    <t>pica</t>
  </si>
  <si>
    <t>antofagasta</t>
  </si>
  <si>
    <t>mejillones</t>
  </si>
  <si>
    <t>sierra gorda</t>
  </si>
  <si>
    <t>taltal</t>
  </si>
  <si>
    <t>calama</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</si>
  <si>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</si>
  <si>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</si>
  <si>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</si>
  <si>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</si>
  <si>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</si>
  <si>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</si>
  <si>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</si>
  <si>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</si>
  <si>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</si>
  <si>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</si>
  <si>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</si>
  <si>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</si>
  <si>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</si>
  <si>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</si>
  <si>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</si>
  <si>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</si>
  <si>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</si>
  <si>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</si>
  <si>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</si>
  <si>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</si>
  <si>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</si>
  <si>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</si>
  <si>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</si>
  <si>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</si>
  <si>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</si>
  <si>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</si>
  <si>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</si>
  <si>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</si>
  <si>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</si>
  <si>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</si>
  <si>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puchuncaví</t>
  </si>
  <si>
    <t>quintero</t>
  </si>
  <si>
    <t>viña del mar</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</si>
  <si>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</si>
  <si>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</si>
  <si>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</si>
  <si>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</si>
  <si>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</si>
  <si>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</si>
  <si>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</si>
  <si>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</si>
  <si>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</si>
  <si>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</si>
  <si>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</si>
  <si>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</si>
  <si>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</si>
  <si>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</si>
  <si>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</si>
  <si>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</si>
  <si>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</si>
  <si>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</si>
  <si>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</si>
  <si>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</si>
  <si>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</si>
  <si>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</si>
  <si>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</si>
  <si>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</si>
  <si>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</si>
  <si>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</si>
  <si>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</si>
  <si>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</si>
  <si>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</si>
  <si>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</si>
  <si>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</si>
  <si>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</si>
  <si>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</si>
  <si>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</si>
  <si>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</si>
  <si>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</si>
  <si>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</si>
  <si>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</si>
  <si>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</si>
  <si>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</si>
  <si>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</si>
  <si>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</si>
  <si>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</si>
  <si>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</si>
  <si>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</si>
  <si>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</si>
  <si>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</si>
  <si>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</si>
  <si>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</si>
  <si>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</si>
  <si>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</si>
  <si>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</si>
  <si>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</si>
  <si>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</si>
  <si>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</si>
  <si>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</si>
  <si>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</si>
  <si>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</si>
  <si>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</si>
  <si>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</si>
  <si>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</si>
  <si>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</si>
  <si>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</si>
  <si>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</si>
  <si>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</si>
  <si>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</si>
  <si>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</si>
  <si>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</si>
  <si>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</si>
  <si>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</si>
  <si>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</si>
  <si>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</si>
  <si>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</si>
  <si>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</si>
  <si>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</si>
  <si>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</si>
  <si>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</si>
  <si>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</si>
  <si>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</si>
  <si>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</si>
  <si>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</si>
  <si>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</si>
  <si>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</si>
  <si>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</si>
  <si>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</si>
  <si>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</si>
  <si>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</si>
  <si>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</si>
  <si>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</si>
  <si>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</si>
  <si>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</si>
  <si>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</si>
  <si>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</si>
  <si>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</si>
  <si>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</si>
  <si>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</si>
  <si>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</si>
  <si>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</si>
  <si>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</si>
  <si>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</si>
  <si>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</si>
  <si>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</si>
  <si>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</si>
  <si>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</si>
  <si>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</si>
  <si>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</si>
  <si>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</si>
  <si>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</si>
  <si>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</si>
  <si>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</si>
  <si>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</si>
  <si>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</si>
  <si>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Ángeles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</si>
  <si>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</si>
  <si>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</si>
  <si>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</si>
  <si>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</si>
  <si>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</si>
  <si>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</si>
  <si>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</si>
  <si>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</si>
  <si>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</si>
  <si>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</si>
  <si>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</si>
  <si>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</si>
  <si>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</si>
  <si>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</si>
  <si>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</si>
  <si>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</si>
  <si>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</si>
  <si>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</si>
  <si>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</si>
  <si>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</si>
  <si>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</si>
  <si>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</si>
  <si>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</si>
  <si>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</si>
  <si>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</si>
  <si>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</si>
  <si>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</si>
  <si>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</si>
  <si>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</si>
  <si>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</si>
  <si>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</si>
  <si>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</si>
  <si>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</si>
  <si>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</si>
  <si>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</si>
  <si>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</si>
  <si>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</si>
  <si>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</si>
  <si>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</si>
  <si>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</si>
  <si>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</si>
  <si>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</si>
  <si>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</si>
  <si>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</si>
  <si>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</si>
  <si>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</si>
  <si>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</si>
  <si>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</si>
  <si>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</si>
  <si>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</si>
  <si>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</si>
  <si>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</si>
  <si>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</si>
  <si>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</si>
  <si>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</si>
  <si>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</si>
  <si>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</si>
  <si>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</si>
  <si>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</si>
  <si>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</si>
  <si>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</si>
  <si>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</si>
  <si>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</si>
  <si>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</si>
  <si>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</si>
  <si>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</si>
  <si>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 xml:space="preserve">comuna          </t>
  </si>
  <si>
    <t>% No pobre</t>
  </si>
  <si>
    <t>% Pobreza (Indigente y no indigente)</t>
  </si>
  <si>
    <t>Total</t>
  </si>
  <si>
    <t>calbuco</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</si>
  <si>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</si>
  <si>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</si>
  <si>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</si>
  <si>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</si>
  <si>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</si>
  <si>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</si>
  <si>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</si>
  <si>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</si>
  <si>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</si>
  <si>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</si>
  <si>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</si>
  <si>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</si>
  <si>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</si>
  <si>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</si>
  <si>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</si>
  <si>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</si>
  <si>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</si>
  <si>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</si>
  <si>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</si>
  <si>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</si>
  <si>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</si>
  <si>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</si>
  <si>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</si>
  <si>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coyhaique</t>
  </si>
  <si>
    <t>aysén</t>
  </si>
  <si>
    <t>cisnes</t>
  </si>
  <si>
    <t>cochrane</t>
  </si>
  <si>
    <t>chile chico</t>
  </si>
  <si>
    <t>río ibáñez</t>
  </si>
  <si>
    <t>punta arenas</t>
  </si>
  <si>
    <t>porvenir</t>
  </si>
  <si>
    <t>natales</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</si>
  <si>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</si>
  <si>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</si>
  <si>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</si>
  <si>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</si>
  <si>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</si>
  <si>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</si>
  <si>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</si>
  <si>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</si>
  <si>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</si>
  <si>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</si>
  <si>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</si>
  <si>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</si>
  <si>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</si>
  <si>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</si>
  <si>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</si>
  <si>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</si>
  <si>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</si>
  <si>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</si>
  <si>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</si>
  <si>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</si>
  <si>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</si>
  <si>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</si>
  <si>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</si>
  <si>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</si>
  <si>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</si>
  <si>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</si>
  <si>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</si>
  <si>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</si>
  <si>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</si>
  <si>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</si>
  <si>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</si>
  <si>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</si>
  <si>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</si>
  <si>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</si>
  <si>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</si>
  <si>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</si>
  <si>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</si>
  <si>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</si>
  <si>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</si>
  <si>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</si>
  <si>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</si>
  <si>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</si>
  <si>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</si>
  <si>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</si>
  <si>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</si>
  <si>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</si>
  <si>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</si>
  <si>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</si>
  <si>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</si>
  <si>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</si>
  <si>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</si>
  <si>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</si>
  <si>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</si>
  <si>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</si>
  <si>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</si>
  <si>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</si>
  <si>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</si>
  <si>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</si>
  <si>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</si>
  <si>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</si>
  <si>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</si>
  <si>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</si>
  <si>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</si>
  <si>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</si>
  <si>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</si>
  <si>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</si>
  <si>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</si>
  <si>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 xml:space="preserve">puerto montt     </t>
  </si>
  <si>
    <t>Ranking</t>
  </si>
  <si>
    <t xml:space="preserve">iquique      </t>
  </si>
  <si>
    <t>puerto montt</t>
  </si>
  <si>
    <t>Total general</t>
  </si>
  <si>
    <t>(en blanco)</t>
  </si>
  <si>
    <t>Corrección Monetaria</t>
  </si>
  <si>
    <t>(1+I)</t>
  </si>
  <si>
    <t>Factor de Conversión a Moneda 2016</t>
  </si>
  <si>
    <t>Valores</t>
  </si>
  <si>
    <t>Rótulos de fila</t>
  </si>
  <si>
    <t>Pobre</t>
  </si>
  <si>
    <t>pobre</t>
  </si>
  <si>
    <t>No pobre</t>
  </si>
  <si>
    <t>%</t>
  </si>
  <si>
    <t xml:space="preserve">iquique  </t>
  </si>
  <si>
    <t>Nivel de pobreza indígena para las comunas de la región de Tarapacá en Zona urbana</t>
  </si>
  <si>
    <t>Situación de Pobreza</t>
  </si>
  <si>
    <t>Nivel de pobreza indígena para las comunas de la región de Tarapacá en Zona rural</t>
  </si>
  <si>
    <t>Antofagasta</t>
  </si>
  <si>
    <t>Mejillones</t>
  </si>
  <si>
    <t>Taltal</t>
  </si>
  <si>
    <t>Calama</t>
  </si>
  <si>
    <t>San Pedro</t>
  </si>
  <si>
    <t>Tocopilla</t>
  </si>
  <si>
    <t>María Elena</t>
  </si>
  <si>
    <t>Nivel de pobreza indígena para las comunas de la región de Antofagasta en Zona urbana</t>
  </si>
  <si>
    <t xml:space="preserve">. </t>
  </si>
  <si>
    <t>comuna</t>
  </si>
  <si>
    <t>Nivel de pobreza indígena para las comunas de la región de Antofagasta en Zona rural</t>
  </si>
  <si>
    <t>Copiapó</t>
  </si>
  <si>
    <t>Caldera</t>
  </si>
  <si>
    <t>Tierra amarilla</t>
  </si>
  <si>
    <t>Chañaral</t>
  </si>
  <si>
    <t>Diego de Almagro</t>
  </si>
  <si>
    <t>Vallenar</t>
  </si>
  <si>
    <t>Freirina</t>
  </si>
  <si>
    <t>Huasco</t>
  </si>
  <si>
    <t>Nivel de pobreza indígena para las comunas de la región de Atacama en Zona urbana</t>
  </si>
  <si>
    <t>Nivel de pobreza indígena para las comunas de la región de Atacama en Zona rural</t>
  </si>
  <si>
    <t xml:space="preserve">comuna     </t>
  </si>
  <si>
    <t>Nivel de pobreza indígena para las comunas de la región de Coquimbo en Zona urbana</t>
  </si>
  <si>
    <t>Comuna</t>
  </si>
  <si>
    <t>Nivel de pobreza indígena para las comunas de la región de Coquimbo en Zona rural</t>
  </si>
  <si>
    <t>Nivel de pobreza indígena para las comunas de la región de Valparaíso en Zona urbano</t>
  </si>
  <si>
    <t>Nivel de pobreza indígena para las comunas de la región de Valparaíso en Zona rural</t>
  </si>
  <si>
    <t>Nivel de pobreza indígena para las comunas de la región de región del libertador gral. bernardo o higgins en Zona urbana</t>
  </si>
  <si>
    <t>Pobre   No</t>
  </si>
  <si>
    <t>Nivel de pobreza indígena para las comunas de la región de región del libertador gral. bernardo o higgins en Zona rural</t>
  </si>
  <si>
    <t xml:space="preserve">talca      </t>
  </si>
  <si>
    <t>Nivel de pobreza indígena para las comunas de la región de región del Maule en Zona urbana</t>
  </si>
  <si>
    <t>Nivel de pobreza indígena para las comunas de la región de región del Maule en Zona rural</t>
  </si>
  <si>
    <t>Nivel de pobreza indígena para las comunas de la región de región de La Araucanía en zona urbana</t>
  </si>
  <si>
    <t>Nivel de pobreza indígena para las comunas de la región de región de La Araucanía en zona rural</t>
  </si>
  <si>
    <t>Freq.</t>
  </si>
  <si>
    <t>Percent</t>
  </si>
  <si>
    <t>Cum.</t>
  </si>
  <si>
    <t>Nivel de pobreza</t>
  </si>
  <si>
    <t>Nivel de pobreza indígena para la región de La Araucanía en zona urbana</t>
  </si>
  <si>
    <t xml:space="preserve">Pobre      </t>
  </si>
  <si>
    <t>Nivel de pobreza indígena para la región de La Araucanía en zona rural</t>
  </si>
  <si>
    <t xml:space="preserve">Nivel de pobreza indígena para la región de La Araucanía </t>
  </si>
  <si>
    <t xml:space="preserve">Nivel de pobreza  para la región de La Araucanía </t>
  </si>
  <si>
    <t>Cuenta de N° DE FAMILIAS</t>
  </si>
  <si>
    <t>Cuenta de HECTÁREAS ADQUIRIDAS</t>
  </si>
  <si>
    <t>Suma de MONTO DEVENGADO</t>
  </si>
  <si>
    <t>AÑO COMPRA INSCRIPCIÓN</t>
  </si>
  <si>
    <t>REGIÓN DE LA COMUNIDAD</t>
  </si>
  <si>
    <t>PROVINCIA DE LA COMUNIDAD</t>
  </si>
  <si>
    <t>COMUNA DE LA COMUNIDAD</t>
  </si>
  <si>
    <t>COMUNA DEL PREDIO</t>
  </si>
  <si>
    <t>REGIÓN DEL PREDIO</t>
  </si>
  <si>
    <t>COMUNIDAD</t>
  </si>
  <si>
    <t>PJ COMUNIDAD</t>
  </si>
  <si>
    <t>MONTO DEVENGADO</t>
  </si>
  <si>
    <t>N° DE FAMILIAS</t>
  </si>
  <si>
    <t>HECTÁREAS ADQUIRIDAS</t>
  </si>
  <si>
    <t>PREDIO</t>
  </si>
  <si>
    <t>LOS RÍOS</t>
  </si>
  <si>
    <t>VALDIVIA</t>
  </si>
  <si>
    <t>PANGUIPULLI</t>
  </si>
  <si>
    <t>AMPANIGUEN</t>
  </si>
  <si>
    <t>LOS TAYOS BAJOS</t>
  </si>
  <si>
    <t/>
  </si>
  <si>
    <t>LA ARAUCANÍA</t>
  </si>
  <si>
    <t>CAUTÍN</t>
  </si>
  <si>
    <t>CUNCO</t>
  </si>
  <si>
    <t>ANTONIO CURIN</t>
  </si>
  <si>
    <t>PARC. 11 HUICHAHUE</t>
  </si>
  <si>
    <t>LOS LAGOS</t>
  </si>
  <si>
    <t>OSORNO</t>
  </si>
  <si>
    <t>SAN JUAN DE LA COSTA</t>
  </si>
  <si>
    <t>AUCAMAPU</t>
  </si>
  <si>
    <t>ALEUCAPI</t>
  </si>
  <si>
    <t>MALLECO</t>
  </si>
  <si>
    <t>PURÉN</t>
  </si>
  <si>
    <t>BUCHAHUEICO</t>
  </si>
  <si>
    <t xml:space="preserve">LOS QUELTEHUES; SANTA CRUZ; LA AURORA LOTE B; </t>
  </si>
  <si>
    <t>RÍO NEGRO</t>
  </si>
  <si>
    <t>CATRIHUALA</t>
  </si>
  <si>
    <t>SECTOR 2 MAIPUE CORD.HINOSTROZA</t>
  </si>
  <si>
    <t>JOSÉ CATRILEO INAL</t>
  </si>
  <si>
    <t>LA AURORA</t>
  </si>
  <si>
    <t>JOSÉ MANUEL CATRILEO INAL</t>
  </si>
  <si>
    <t>SANTA ELENA</t>
  </si>
  <si>
    <t>BÍO BÍO</t>
  </si>
  <si>
    <t>ARAUCO</t>
  </si>
  <si>
    <t>CAÑETE</t>
  </si>
  <si>
    <t>BÍO-BÍO</t>
  </si>
  <si>
    <t>CACIQUE JUAN IGNACIO CATRILEO</t>
  </si>
  <si>
    <t>JUAN IGNACIO CATRILEO</t>
  </si>
  <si>
    <t>PARC. 10 PAICAVÍ GRANDE</t>
  </si>
  <si>
    <t>SIN INFORMACIÓN</t>
  </si>
  <si>
    <t>COLLIPULLI</t>
  </si>
  <si>
    <t>LOLCURA Y LINCO</t>
  </si>
  <si>
    <t>SANTA LUISA</t>
  </si>
  <si>
    <t>TIRÚA</t>
  </si>
  <si>
    <t>LORENZO PILQUIMAN DE MIQUIHUE</t>
  </si>
  <si>
    <t>RANQUILHUE GRANDE LOTE B</t>
  </si>
  <si>
    <t>LUISA ANTIL Y OTROS</t>
  </si>
  <si>
    <t>PARCELA 5 CAYUCUPIL</t>
  </si>
  <si>
    <t>MANQUEL LA CUMBRE</t>
  </si>
  <si>
    <t>QUEBRADA DEL DIABLO</t>
  </si>
  <si>
    <t>LUMACO</t>
  </si>
  <si>
    <t>MARILEO ERTE</t>
  </si>
  <si>
    <t>RANQUILCO</t>
  </si>
  <si>
    <t>PANTANO ANTIPI</t>
  </si>
  <si>
    <t>PARTE FDO.STA.ELENA</t>
  </si>
  <si>
    <t>TRAIGUÉN</t>
  </si>
  <si>
    <t>QUETRAHUE MILLAMAN</t>
  </si>
  <si>
    <t>1) QUETRAHUE; 2) HIJUELA Nº 59</t>
  </si>
  <si>
    <t>SANTOS HUENTEMIL</t>
  </si>
  <si>
    <t>PARTE HIJ. 18</t>
  </si>
  <si>
    <t>PITRUFQUÉN</t>
  </si>
  <si>
    <t>ANA PAINEMIL RAÍN (EX C. I. MAYOLAFQUÉN)</t>
  </si>
  <si>
    <t>MAHUIDANCHE</t>
  </si>
  <si>
    <t>ANTONIO LEPILEO</t>
  </si>
  <si>
    <t>FUTAMAPU</t>
  </si>
  <si>
    <t>TARAPACÁ</t>
  </si>
  <si>
    <t>IQUIQUE</t>
  </si>
  <si>
    <t>POZO ALMONTE</t>
  </si>
  <si>
    <t>ASOCIACIÓN INDÍGENA SAN JOSÉ</t>
  </si>
  <si>
    <t>STA.EMILIA DE LA TIRANA</t>
  </si>
  <si>
    <t>CAIPULLI PUAUCHO</t>
  </si>
  <si>
    <t>FUNDO DOLLINCO LOTE A (48); FUNDO DOLLINCO LOTE B (14); LOMAS DE LA PIEDRA (25); PUPANQUEMO (20)</t>
  </si>
  <si>
    <t>FRANCISCO HUILCALEO</t>
  </si>
  <si>
    <t>LOS CORRALES, LOTE 4</t>
  </si>
  <si>
    <t>JOSÉ ANTONIO MELITA</t>
  </si>
  <si>
    <t>REPOSO</t>
  </si>
  <si>
    <t>JOSÉ DEMULEO ÑANCUL</t>
  </si>
  <si>
    <t>LA MISERIA LOTE A, B2 HIJ. Nº 5</t>
  </si>
  <si>
    <t>JUAN CHAÑAPI</t>
  </si>
  <si>
    <t>PARTE HIJUELA Nº 21-B</t>
  </si>
  <si>
    <t>MAGALLANES</t>
  </si>
  <si>
    <t>ÚLTIMA ESPERANZA</t>
  </si>
  <si>
    <t>PUERTO EDEN</t>
  </si>
  <si>
    <t>KAWASKAR</t>
  </si>
  <si>
    <t>JETARTE LOTE C</t>
  </si>
  <si>
    <t>ERCILLA</t>
  </si>
  <si>
    <t>LORENZO SARAVIA TRIPAILLAN Y OTROS</t>
  </si>
  <si>
    <t>PREDIO Nº 11 FUNDO SAN RAMÓN</t>
  </si>
  <si>
    <t>LUIS MARILEO COLIPI I</t>
  </si>
  <si>
    <t>IPINCO</t>
  </si>
  <si>
    <t>MARÍA YAUPE VDA DE MARILAO</t>
  </si>
  <si>
    <t>EL LLANO RESERVA Nº 1</t>
  </si>
  <si>
    <t>ALTO BIO BÍO</t>
  </si>
  <si>
    <t>PITRIL</t>
  </si>
  <si>
    <t>SAN JOSÉ DE PITRIL</t>
  </si>
  <si>
    <t>TEMUCO</t>
  </si>
  <si>
    <t>SEGUNDO LEVIU</t>
  </si>
  <si>
    <t>SEGUNDO LEVÍO ANCAPI</t>
  </si>
  <si>
    <t>EL ALAMO Y TRABUNTO</t>
  </si>
  <si>
    <t>LAUTARO</t>
  </si>
  <si>
    <t>ANASTACIO MORALES, Y A.ÑANCO; A.ÑANCO Y L.CURIQUEO</t>
  </si>
  <si>
    <t>1) LOS PERALES LOTE B; 2) HIJ. LOS PERALES; 3) EL CARMEN LOTE 2</t>
  </si>
  <si>
    <t>FDO STA EMILIA DE LA TIRANA</t>
  </si>
  <si>
    <t>SECTOR 1 CORDILLERA HINOSTROZA</t>
  </si>
  <si>
    <t>FRANCISCO LEVIPAN</t>
  </si>
  <si>
    <t>LA SUERTE 2 V.HIJ.</t>
  </si>
  <si>
    <t>LONCOCHE</t>
  </si>
  <si>
    <t>JACINTA CALFUALA</t>
  </si>
  <si>
    <t>POCO A POCO</t>
  </si>
  <si>
    <t>JOSÉ HUENCHUAL</t>
  </si>
  <si>
    <t>1) VEGA LARGA O EL VERGEL; 2) SAN LUIS HIJ.183</t>
  </si>
  <si>
    <t>VICTORIA</t>
  </si>
  <si>
    <t>JUAN PAINEMIL</t>
  </si>
  <si>
    <t>1) HIJUELA 27 DE LA RES.JUAN ANDRÉS CHEUQUE; 2) LOTE 1 HIJUELA SAN ANTONIO; 3) PARCELA 6 A EL ROSARIO</t>
  </si>
  <si>
    <t>JUANITA VDA DE MILLAQUEO</t>
  </si>
  <si>
    <t>PARCELA 7, 8 Y 9</t>
  </si>
  <si>
    <t>PUNTA ARENAS</t>
  </si>
  <si>
    <t>KAWASKAR RESID.P.ARENAS</t>
  </si>
  <si>
    <t>PARC.62 KM.13 NORTE</t>
  </si>
  <si>
    <t>LUIS MARILEO COLIPI II</t>
  </si>
  <si>
    <t>1) HIJUELA 1º CENTINELA; 2) CHACALLAL SAN PEDRO; 3) HIJUELA CENTINELA 2; 4) PARTE HIJUELA CENTINELA 1º</t>
  </si>
  <si>
    <t>NUEVA IMPERIAL</t>
  </si>
  <si>
    <t>IMPERIAL</t>
  </si>
  <si>
    <t>LUIS MILLAQUEO</t>
  </si>
  <si>
    <t>LA ISLA LOTE A</t>
  </si>
  <si>
    <t>COMPRA ANTERIOR</t>
  </si>
  <si>
    <t>ÑANCUL PAILA</t>
  </si>
  <si>
    <t>LA SUERTE 1 V.HIJ.</t>
  </si>
  <si>
    <t>GALVARINO</t>
  </si>
  <si>
    <t>PANHUECO (SOTO LINCOÑIR)</t>
  </si>
  <si>
    <t>PANGUECO HIJUELA Nº4</t>
  </si>
  <si>
    <t>LAGO RANCO</t>
  </si>
  <si>
    <t>RUPUMEICA</t>
  </si>
  <si>
    <t>TEODORO SCHMIDT</t>
  </si>
  <si>
    <t>SEGUNDO LICANQUEO</t>
  </si>
  <si>
    <t>HIJUELA REHUELHUE</t>
  </si>
  <si>
    <t>ANCAO ANCATEN</t>
  </si>
  <si>
    <t>ANCAO ANCATÉN</t>
  </si>
  <si>
    <t>SAN CARLOS</t>
  </si>
  <si>
    <t>ANCAPI ÑANCUCHEO</t>
  </si>
  <si>
    <t>STA ROSA DE PULUCO</t>
  </si>
  <si>
    <t>CONTULMO</t>
  </si>
  <si>
    <t>ANTONIO LEVIQUEO</t>
  </si>
  <si>
    <t>HIJUELA MIRANDA, LAS OCHENTA Y CAILLIN</t>
  </si>
  <si>
    <t>CATRÍO ÑANCUL</t>
  </si>
  <si>
    <t>LOTE A PARC.3, PROY., PARC. TRANQUE ÑANCO Y ARAUCANÍA</t>
  </si>
  <si>
    <t>CHOIN LAFKENCHE</t>
  </si>
  <si>
    <t>PARC.4 Y 5 SAN JORGE</t>
  </si>
  <si>
    <t>IGNACIO MELIMÁN</t>
  </si>
  <si>
    <t>ELICURA DULLIN MAHUIDA</t>
  </si>
  <si>
    <t>ISLA CATRILEO</t>
  </si>
  <si>
    <t>LOS QUELTEHUES.LOTE C</t>
  </si>
  <si>
    <t>JUANA CARRIMAN VIUDA DE PAILLAO</t>
  </si>
  <si>
    <t>JUANA CARRIMÁN</t>
  </si>
  <si>
    <t>1) REDUCCIÓN PAILLAO; 2) MANZANAL BAJO; 3) MANZANAL BAJO; 4) HIJUELA LOLONCO</t>
  </si>
  <si>
    <t>LA LAGUNA O MARÍN LIENCHEO</t>
  </si>
  <si>
    <t>PARCELA 1 PC DE INVERNADA DE QUILLEM</t>
  </si>
  <si>
    <t>CURARREHUE</t>
  </si>
  <si>
    <t>MANUEL QUINTONAHUEL</t>
  </si>
  <si>
    <t>REIGOLIL</t>
  </si>
  <si>
    <t xml:space="preserve">MANUEL RODRIGUEZ </t>
  </si>
  <si>
    <t>PARCELA Nº 40 COLONIA LAUTARO</t>
  </si>
  <si>
    <t>PEDRO FÉLIX CALFUCOI (JOSÉ Mª LIEMPI)</t>
  </si>
  <si>
    <t>HIJUELA 22</t>
  </si>
  <si>
    <t>PURRETRUN PUCATRIHUE</t>
  </si>
  <si>
    <t>HIJUELA A</t>
  </si>
  <si>
    <t>RAUCO</t>
  </si>
  <si>
    <t>EL AVELLANO LOTE A</t>
  </si>
  <si>
    <t>LUCIANO MANQUE</t>
  </si>
  <si>
    <t>QUIRQUE</t>
  </si>
  <si>
    <t>PAILLACO</t>
  </si>
  <si>
    <t>ANTIÑIR ORMERO</t>
  </si>
  <si>
    <t>FUNDO STA. CATALINA</t>
  </si>
  <si>
    <t>CARAHUE</t>
  </si>
  <si>
    <t>ANTONIO NECUL CAYUPI</t>
  </si>
  <si>
    <t>1) LA ESPERANZA Y QUIRIPIO; 2) HIJUELA Nº 5; 3) EL PERAL; 4) HIJUELA Nº 23; 5) HIJUELA Nº3; 6) HIJUELA Nº 8; 7) HIJUELA Nº 20; 8) HIJUELA Nº 45; 9) HIJUELA Nº 46</t>
  </si>
  <si>
    <t>BARTOLA ANCAHUAL VDA. ILAMANTE</t>
  </si>
  <si>
    <t>FUNDO BARRO NEGRO</t>
  </si>
  <si>
    <t>COILACO</t>
  </si>
  <si>
    <t>LA SUERTE</t>
  </si>
  <si>
    <t>LONQUIMAY</t>
  </si>
  <si>
    <t>EL NARANJO</t>
  </si>
  <si>
    <t>PARTE FUNDO CHILPACO</t>
  </si>
  <si>
    <t>IGNACIO CHEUQUEMILLA</t>
  </si>
  <si>
    <t>1) EL LINGUE LOTE Nº 2; 2) EL LINGUE LOTE Nº 1</t>
  </si>
  <si>
    <t>CURACAUTÍN</t>
  </si>
  <si>
    <t>IGNACIO HUAIQUILAO I</t>
  </si>
  <si>
    <t>LA TABLA</t>
  </si>
  <si>
    <t>IGNACIO HUAIQUILAO II</t>
  </si>
  <si>
    <t>1) S.JOSÉ LOS LLEUQUES; 2) LOTE 3 DE HIJ 63</t>
  </si>
  <si>
    <t>IGNACIO QUEIPUL MILLANAO</t>
  </si>
  <si>
    <t>IGNACIO QUEIPUL</t>
  </si>
  <si>
    <t>PARTE FUNDO ALASKA LOTE A</t>
  </si>
  <si>
    <t>HIJUELA SANTA LUISA</t>
  </si>
  <si>
    <t>ISLA CATRILEO II</t>
  </si>
  <si>
    <t>FUNDO CENTENARIO LOTE A1</t>
  </si>
  <si>
    <t>JOSÉ ANTILLANCA</t>
  </si>
  <si>
    <t>SAN ANDRÉS</t>
  </si>
  <si>
    <t>HIJUELA Nº 122 (CAMINO)</t>
  </si>
  <si>
    <t>LOS SAUCES</t>
  </si>
  <si>
    <t>JUAN MAICA Y TOLEDO CHEGUAN ANTIPI I</t>
  </si>
  <si>
    <t>STA ANA</t>
  </si>
  <si>
    <t>BRISAS DEL CAUTÍN</t>
  </si>
  <si>
    <t>HIJUELA Nº 25</t>
  </si>
  <si>
    <t>LOTE A Y B MANZANAL BAJO</t>
  </si>
  <si>
    <t>MIGUEL HUENTELEN</t>
  </si>
  <si>
    <t>LOS GUINDOS</t>
  </si>
  <si>
    <t>PASCUAL HUENUPI</t>
  </si>
  <si>
    <t>FUNDO EL RECREO</t>
  </si>
  <si>
    <t>HUALLONCO</t>
  </si>
  <si>
    <t>PASCUAL HUENUPI II</t>
  </si>
  <si>
    <t>LOS GUINDOS RETAZOS S/NOMBRE</t>
  </si>
  <si>
    <t>QUILACO LOTE A Y B</t>
  </si>
  <si>
    <t>ANTONIO ANCAMILLA</t>
  </si>
  <si>
    <t xml:space="preserve">QUILACO </t>
  </si>
  <si>
    <t>FREIRE</t>
  </si>
  <si>
    <t>ANTONIO CAYUMAN</t>
  </si>
  <si>
    <t>FDO. TUMUNTUCO</t>
  </si>
  <si>
    <t>ANTONIO MILLALEN</t>
  </si>
  <si>
    <t>PARC.FDO.NVA.YORK</t>
  </si>
  <si>
    <t>ANTONIO ÑIRRIPIL</t>
  </si>
  <si>
    <t>LOTE A FUNDO SANTA ROSA COLPI</t>
  </si>
  <si>
    <t>ANTONIO QUIDEL</t>
  </si>
  <si>
    <t>LOTE 2-A HIJ. 2ª FUNDO BELLAVISTA Y LA PEÑA</t>
  </si>
  <si>
    <t>CARLOS ANTIMILLA</t>
  </si>
  <si>
    <t>LOTE 2 HÁS. PREDIO COÑARIPE</t>
  </si>
  <si>
    <t>PUERTO SAAVEDRA</t>
  </si>
  <si>
    <t>CARMEN NÚÑEZ</t>
  </si>
  <si>
    <t>HIJ. 1 EX COM. R. QUINTREL</t>
  </si>
  <si>
    <t>ANGOL</t>
  </si>
  <si>
    <t>COLIHUINCA TORI</t>
  </si>
  <si>
    <t>LOTE Nº2 DE HIJ.B DEL PREDIO SAN JUAN</t>
  </si>
  <si>
    <t>DOMINGO PIRQUIL</t>
  </si>
  <si>
    <t>LA ESPERANZA</t>
  </si>
  <si>
    <t>FLORENTINA CARINAO Y HERMANAS</t>
  </si>
  <si>
    <t>HIJUELA Nº 38 DE LA RESERVA DE LA COMUNIDAD INDÍGENA JUAN LINCOPÁN</t>
  </si>
  <si>
    <t>GUILLERMO BASTÍAS ANTILAO Y OTRO.</t>
  </si>
  <si>
    <t>ALTO PRIMER O PILICO</t>
  </si>
  <si>
    <t>IGNACIO QUILAPI CAYUPAN</t>
  </si>
  <si>
    <t>PENSAMIENTO 1 , LOTES F1A, F2, F3 Y D</t>
  </si>
  <si>
    <t>VILCÚN</t>
  </si>
  <si>
    <t>JOSÉ MANUEL LICÁN</t>
  </si>
  <si>
    <t>HIJ. 4 FDO. BELLAVISTA</t>
  </si>
  <si>
    <t>JOSÉ MEÑACO LLONCÓN Y OTROS</t>
  </si>
  <si>
    <t>HIJUELA N° 26 DE BAJO QUILANTAHUE</t>
  </si>
  <si>
    <t>JOSÉ OSVALDO CONA NECULQUEO</t>
  </si>
  <si>
    <t>ANTIQUINA PARC.Nº 35-D</t>
  </si>
  <si>
    <t>JUAN MARIL</t>
  </si>
  <si>
    <t>1) LOTE A HIJUELA ORIENTE FDO. PIDENCO; 2) LOTE 1 A FUNDO TRANAQUEPE; 3) LOTE 1 B FUNDO TRANAQUEPE</t>
  </si>
  <si>
    <t>LOTE 25-A EX COM. JUANA LLANCUPI</t>
  </si>
  <si>
    <t>JUANA GARCES ÑANCO Y MARÍA HUECHE</t>
  </si>
  <si>
    <t>LOTE 2-B HIJ. 2ª FUNDO BELLAVISTA Y LA PEÑA</t>
  </si>
  <si>
    <t>JUANICO ANTINAO</t>
  </si>
  <si>
    <t>PAECELA N° 25 DEL PROYECTO DE PARCELACIÓN LLONCAO</t>
  </si>
  <si>
    <t>PARCELA N° 9 DEL PROYECTO DE PARCELACIÓN LENCAN BOLDO</t>
  </si>
  <si>
    <t>LOTE 7-A DE LA SUBDIVISIÓN D ELA PARCELA N° 7 DEL PROYECTO DE PARCELACIÓN LENCAN BOLDO</t>
  </si>
  <si>
    <t>PARCELA N° 2 DEL PROYECTO DE PARCELACIÓN PONOTRO</t>
  </si>
  <si>
    <t>SANTA LUISA NORTE</t>
  </si>
  <si>
    <t>HIJUELA SANTA LUISA E HIJUELA CAILLÍ PIERRY</t>
  </si>
  <si>
    <t>PUYEHUE</t>
  </si>
  <si>
    <t>CORRAL DEL SUR</t>
  </si>
  <si>
    <t>MARIN EPUÑAN</t>
  </si>
  <si>
    <t>HIJ. BOYECO LOTE A</t>
  </si>
  <si>
    <t>MELIN PAILLALÍ</t>
  </si>
  <si>
    <t>FDO. SAN NICOLÁS HIJUELAS 5 Y 7 PEHUENCO</t>
  </si>
  <si>
    <t>SAN PABLO</t>
  </si>
  <si>
    <t>FLORENCIO MAITRE LEMU</t>
  </si>
  <si>
    <t>CHEUQUEMO (INMUEBLE RÚSTICO)</t>
  </si>
  <si>
    <t>OVALLE CASTILLO</t>
  </si>
  <si>
    <t>HUERQUEHUE</t>
  </si>
  <si>
    <t>PAICAVÍ CHICO</t>
  </si>
  <si>
    <t>P.CHICO O PARC.Nº 5 LOTE 5 B</t>
  </si>
  <si>
    <t>PAICAVÍ GRANDE</t>
  </si>
  <si>
    <t>FUNDO LLONCAO, LOTE A</t>
  </si>
  <si>
    <t>MATEO COLIMÁN</t>
  </si>
  <si>
    <t>FUNDO LLONCAO, LOTE B</t>
  </si>
  <si>
    <t xml:space="preserve">PEDRO HUENTELAF </t>
  </si>
  <si>
    <t>1) RANCAHUE HIJUELA 7; 2) RANCAHUE HIJUELA 8</t>
  </si>
  <si>
    <t>HIJUELA B-RETAZO FDO. PUCATRIHUE</t>
  </si>
  <si>
    <t>TEMULEMU GRANDE (HUILIPAN)</t>
  </si>
  <si>
    <t>FUNDO LA UNIÓN Y LOS TILOS</t>
  </si>
  <si>
    <t>TOLEDO CHEGUAN ANTIPI II</t>
  </si>
  <si>
    <t>F. SAN JUAN Y EL RINCÓN</t>
  </si>
  <si>
    <t>CHOL CHOL</t>
  </si>
  <si>
    <t>TRENG-TRENG</t>
  </si>
  <si>
    <t xml:space="preserve">FDO. LOS AROMOS </t>
  </si>
  <si>
    <t>SANTA JULIANA</t>
  </si>
  <si>
    <t>TOLTÉN</t>
  </si>
  <si>
    <t>FUNDO CALIFORNIA</t>
  </si>
  <si>
    <t>ANTONIO PANGUI</t>
  </si>
  <si>
    <t>PELCHUE</t>
  </si>
  <si>
    <t>GOÑO TUY TAÑI MAPU LONCO LLAO TRANAMAN</t>
  </si>
  <si>
    <t>FUNDO NILHUE</t>
  </si>
  <si>
    <t>FDO.STA.CECILIA</t>
  </si>
  <si>
    <t>PUERTO OCTAY</t>
  </si>
  <si>
    <t>LLAITUL PANGUINAO</t>
  </si>
  <si>
    <t>ÑADI PAULLIN O NOCHACO</t>
  </si>
  <si>
    <t>PURRANQUE</t>
  </si>
  <si>
    <t>LOS TENIOS (LOTE A)</t>
  </si>
  <si>
    <t>MANUEL TRUI TRUI</t>
  </si>
  <si>
    <t>NIVADUR</t>
  </si>
  <si>
    <t>SANTA BÁRBARA</t>
  </si>
  <si>
    <t>NEHUEN MAPU</t>
  </si>
  <si>
    <t>NEHUEN MAPU DE MALLA MALLA</t>
  </si>
  <si>
    <t>RESTO DE LA HIJUELA N° 1, DE LAS DOS EN QUE SE DIVIDIÓ EN FUNDO SAN RAMÓN</t>
  </si>
  <si>
    <t>PASCUAL COÑA</t>
  </si>
  <si>
    <t>HIJUELA Nº2 DEL FUNDO EL DURAZNO, RETAZO DE LA HIJUELA Nº2 DEL FUNDO EL DURAZNO Y FUNDO LOS MAQUIS DE PELECO</t>
  </si>
  <si>
    <t>REQUEN PILLAN Y BOLIL MAPU</t>
  </si>
  <si>
    <t>CHIHUAIHUE</t>
  </si>
  <si>
    <t>SOTO LINCOÑIR</t>
  </si>
  <si>
    <t>PARCELAS Nº 5, 6, 7 Y 8</t>
  </si>
  <si>
    <t>RÍO BUENO</t>
  </si>
  <si>
    <t>MARTÍN ANTRIAO NAMILLANCA</t>
  </si>
  <si>
    <t>UNIÓN CHIRRE/INMUEBLE RÚSTICO</t>
  </si>
  <si>
    <t>PEMULEMU</t>
  </si>
  <si>
    <t>COÑA RAIMAN</t>
  </si>
  <si>
    <t>LOTE TRES FDO.BELLAVISTA; RESTO LOTE NÚMERO CUATRO FDO.BELLAVISTA</t>
  </si>
  <si>
    <t>HIJ.SANTA VERÓNICA; LOTE C HIJ.PRIMERA O STA.VERÓNICA; LOTE G PENSAMIENTO UNO; LOTE C HIJ.TRES PENSAMIENTO</t>
  </si>
  <si>
    <t>JUAN CANULEO PINOLEO II</t>
  </si>
  <si>
    <t>LOTE 2; FDO.ALMAHUE; HIJ.LAS LOMAS DE 40 HAS; EL GUALLE; EL CARMEN; LOS ALAMOS; HIJ.1 FDO.MANZANACO; HIJ.2FDO.MANZANACO</t>
  </si>
  <si>
    <t>MAICOLPI Y MAICOLPUÉ RÍO SUR</t>
  </si>
  <si>
    <t>LOTE 2-2 DE LA HIJ.A; HIJ.C; HIJ A LOTE 2-1 SUB.FDO.MAICOLPI</t>
  </si>
  <si>
    <t>PARTE TRINGLO SUR</t>
  </si>
  <si>
    <t>LOTE Nº 1 SANTA GADEA</t>
  </si>
  <si>
    <t>CHANCO MARIHUAL ALTO</t>
  </si>
  <si>
    <t>SAN EMILIO</t>
  </si>
  <si>
    <t>RAYEN LAFQUEN</t>
  </si>
  <si>
    <t>FUNDO PICUTA</t>
  </si>
  <si>
    <t>ANCAPULLI</t>
  </si>
  <si>
    <t>FUNDO LAS VERTIENTES</t>
  </si>
  <si>
    <t>ANDRÉS SOTO CARIQUEO</t>
  </si>
  <si>
    <t>EL LITRE</t>
  </si>
  <si>
    <t>CASIMIRO CANIUMIR</t>
  </si>
  <si>
    <t>FUNDO LA PEÑA E HIJUELA EL CARMEN</t>
  </si>
  <si>
    <t>CHANCO MARIHUAL BAJO</t>
  </si>
  <si>
    <t>1) FUNDO SAN JOSÉ LOTE A; 2)LOTE A DE LA HIJUELA 16; 3) LOTE A-2 DE LA NUEVA HIJUELA QUINCHAMAHUIDA</t>
  </si>
  <si>
    <t xml:space="preserve">BELLAVISTA LOTE 1 </t>
  </si>
  <si>
    <t>HUENUTA CURILEM</t>
  </si>
  <si>
    <t>FUNDO LA INVERNADA</t>
  </si>
  <si>
    <t>IGNACIO QUEIPUL MILLANAO II</t>
  </si>
  <si>
    <t>EL PARAÍSO</t>
  </si>
  <si>
    <t>RESTO DEL FUNDO ALASKA</t>
  </si>
  <si>
    <t>HUAÑACO MILLAO Y OTROS</t>
  </si>
  <si>
    <t>HIJUELA O LOTE 2 DE LA SUBDIVISIÓN DE LA HIJUELA PONIENTE DEL CHIKITOY</t>
  </si>
  <si>
    <t>JOSÉ MARÍA LIEMPI</t>
  </si>
  <si>
    <t>PARCELA 13 EL TESORO</t>
  </si>
  <si>
    <t>JUAN AHILLA VARELA</t>
  </si>
  <si>
    <t xml:space="preserve">FUNDO GINEBRA </t>
  </si>
  <si>
    <t>JUAN ANDRÉS CHEUQUE</t>
  </si>
  <si>
    <t xml:space="preserve">FUNDO EL PORVENIR </t>
  </si>
  <si>
    <t>VILCÚN/PURÉN /GALVARINO</t>
  </si>
  <si>
    <t>JUAN MARIL, BUCHAHUEICO, PELANTARO, ANDRÉS MARIL</t>
  </si>
  <si>
    <t>FUNDO EL RINCÓN</t>
  </si>
  <si>
    <t>PADRE LAS CASAS</t>
  </si>
  <si>
    <t>JUAN MARINAO PILPILCO</t>
  </si>
  <si>
    <t>FUNDO RANQUILCO CHOL-CHOL.</t>
  </si>
  <si>
    <t>LONCOMAHUIDA ALTO</t>
  </si>
  <si>
    <t>1) PARCELA 6 LOTE C DE SUBDIVISIÓN COM. ANTONIO PANITRU; 2) FUNDO LOS COPIHUES</t>
  </si>
  <si>
    <t>MARÍA COLIPI VDA. DE MARIL</t>
  </si>
  <si>
    <t>CURA Y HOSPITAL</t>
  </si>
  <si>
    <t>PALENA</t>
  </si>
  <si>
    <t>HUALAIHUE</t>
  </si>
  <si>
    <t>PUERTO MONTT</t>
  </si>
  <si>
    <t>MARIA EMILIA NAVARRO PERANCHIGUAY</t>
  </si>
  <si>
    <t>LOTE 1</t>
  </si>
  <si>
    <t>JOSÉ RUBEN NAVARRO PERANCHIGUAY</t>
  </si>
  <si>
    <t>HIJUELA N° 4</t>
  </si>
  <si>
    <t>NAVARRO PERANCHIGUAY</t>
  </si>
  <si>
    <t>PIEDRA AZUL</t>
  </si>
  <si>
    <t>NEIPAN HUITRAPULLI</t>
  </si>
  <si>
    <t>1) LOTES A-5; 2) A-6 P.P. RINCÓN CHILENO</t>
  </si>
  <si>
    <t>VILLARRICA</t>
  </si>
  <si>
    <t>NEWEN KIÑE MAPU/ FELIPE LINCOPAN</t>
  </si>
  <si>
    <t>LOS AVELLANOS, PARCELA Nº 21 Y 22, PROYECTO DE PARCELACIÓN SANTA ISABEL; PARCELAS Nº 23 Y 28 PROYECTO PARCELACIÓN SANTA ISABEL.</t>
  </si>
  <si>
    <t>LOS ÁLAMOS</t>
  </si>
  <si>
    <t>PICHICARAMAVIDA</t>
  </si>
  <si>
    <t>PARCELA 14 LOTE Nº 1</t>
  </si>
  <si>
    <t>GERÓNIMO ANCALAO (EX.C.I. PONOTRO)</t>
  </si>
  <si>
    <t>LOTE UNO RESULTANTE DE LA DIVISIÓN DEL FUNDO PAJONAL</t>
  </si>
  <si>
    <t>RAYEN SAAVEDRA</t>
  </si>
  <si>
    <t xml:space="preserve">FUNDO SAN MANUEL </t>
  </si>
  <si>
    <t xml:space="preserve">CHILE AVANZA PARCELA Nº 2 </t>
  </si>
  <si>
    <t>BARTOLO PITRIHUEN</t>
  </si>
  <si>
    <t>1) LOTE A SUBDIVISIÓN FUNDO SAN PEDRO, 2) SECCIÓN LIUCURA CHICO, 3) FUNDO LIUCURA GRANDE, 4) LOTE Nº 2, SUBSIDIVISIÓN SANTA LEA</t>
  </si>
  <si>
    <t>LORENZO LORIN</t>
  </si>
  <si>
    <t>1) LINCO, 2) LOTES 1, 2, 3, 4 Y 5 DEL FUNDO LUMAQUINA</t>
  </si>
  <si>
    <t>VALPARAÍSO</t>
  </si>
  <si>
    <t>ISLA DE PASCUA</t>
  </si>
  <si>
    <t>EDGARD HEREVERI</t>
  </si>
  <si>
    <t>VAI MOANA</t>
  </si>
  <si>
    <t>EL AVELLANO</t>
  </si>
  <si>
    <t>FUNDO EL AVELLANO LOTES 230 A 239; 251 A 253; 5 A 23; 27 A 32; 45 Y 53</t>
  </si>
  <si>
    <t>SAN TEODORO (HIJUELAS 1, 2, 3 Y 4)</t>
  </si>
  <si>
    <t>MONTE REDONDO (HIJUELAS 5 Y 6)</t>
  </si>
  <si>
    <t>HIJUELA 50, PARTE</t>
  </si>
  <si>
    <t>PARCELA Nº 14, PROYECTO DE PARCELACIÓN EL TESORO</t>
  </si>
  <si>
    <t>HIJUELA Nº 5; PICHIPELLAHUEN</t>
  </si>
  <si>
    <t>JUAN MARIN DE PANTANO/PANTANO ANTIPI</t>
  </si>
  <si>
    <t>1) SANTA ELENA DOS Y 2)SANTA FANNY</t>
  </si>
  <si>
    <t>PREDIO EL MIRADOR</t>
  </si>
  <si>
    <t>1. HIJUELA Nº 5 SANTA ANDREA  2. LOTE B DEL FUNDO DIMILHUE  3. LOTE 1-B DEL FUNDO DIMILHUE  4. AGUA GRANDE</t>
  </si>
  <si>
    <t>LUIS CARILAO</t>
  </si>
  <si>
    <t>SANTA ISABEL, LOTE Nº 3</t>
  </si>
  <si>
    <t>LANCO</t>
  </si>
  <si>
    <t>MIGUEL COLIÑIR, PASCUAL CALFIÑIR, FRANCISCO CALFIÑIR, MAPUCHE FRANCISCO CALFIÑIR, ANTONIO HUENCHENAO</t>
  </si>
  <si>
    <t>FUNDO YUCUNCO</t>
  </si>
  <si>
    <t>HIJUELAS Nº 1 Y Nº 3 DEL FUNDO SAN ALBERTO</t>
  </si>
  <si>
    <t>PARCELA 31, PROYECTO PARCELACIÓN SANTA ISABEL</t>
  </si>
  <si>
    <t>PARCELA Nº 34, PROYECTO DE PARCELACIÓN SANTA ISABEL</t>
  </si>
  <si>
    <t>PANCHO CURAMIL</t>
  </si>
  <si>
    <t>HIJUELAS EL MUCO Y TRAPICO</t>
  </si>
  <si>
    <t>HIJUELA SANTA MARTA LOTES A) Y B)</t>
  </si>
  <si>
    <t>FUNDO PAILAHUEQUE</t>
  </si>
  <si>
    <t>PROYECTO PARCELACIÓN CHILE AVANZA, PARCELAS 1 Y 3</t>
  </si>
  <si>
    <t>PARCELA Nº2 DE LA PARCELACIÓN RAYO DE SOL</t>
  </si>
  <si>
    <t>PROYECTO PARCELACIÓN CHILE AVANZA, PARCELA 9</t>
  </si>
  <si>
    <t>WECHUMILCO</t>
  </si>
  <si>
    <t>1) LAS MARGARITAS; STA. MARGARITA; PROYECTO PARCELACIÓN ALLIPEN PARCELAS Nº 1 Y 2; 2) PARCELAS 3 Y 4; 3) PARCELAS 5 Y 6</t>
  </si>
  <si>
    <t>ANDRÉS MARIL KIÑE</t>
  </si>
  <si>
    <t>1) PARCELA 21 2) PARCELA 26 3) PARCELA 27 4) BIEN COMÚN PARC.27</t>
  </si>
  <si>
    <t>LA PALMA</t>
  </si>
  <si>
    <t>SIN NOMBRE</t>
  </si>
  <si>
    <t>BELISARIO LEPILEO</t>
  </si>
  <si>
    <t>GLORIA SUR Y PARTE DE GLORIA NORTE</t>
  </si>
  <si>
    <t>BERNARDO ÑANCO</t>
  </si>
  <si>
    <t>SANTA EMITA</t>
  </si>
  <si>
    <t>CACIQUE LLANCAO</t>
  </si>
  <si>
    <t>ALHUECO LOTE 1-A</t>
  </si>
  <si>
    <t>CURILEO SECTOR PELANTARO</t>
  </si>
  <si>
    <t>SAN ANSELMO</t>
  </si>
  <si>
    <t>ESTEBAN YEVILAO</t>
  </si>
  <si>
    <t>INMUEBLE INDIVIDUALIZADO EN EL PLANO VIII-3-3794 SR, UBICADO EN EL SECTOR QUELIHUE / LOTE 8 A RESULTANTE DE LA SUBDIVISIÓN DE LA PARCELA OCHO DEL PROYECTO DE PARCELACIÓN LLENQUEHUE / RESTO NO VENDIDO DE LA PARCELA N° 9 DEL PROYECTO DE PARCELACIÓN DE LOS TERRENOS DE LA EX COOPERATIVA AGRARIA LLENQUEHUE LTDA. / PARCELA 25 DEL PLANO DEL PROYECTO DE PARCELACIÓN TRANAQUEPE</t>
  </si>
  <si>
    <t>SAN JOSÉ DE LA MARIQUINA</t>
  </si>
  <si>
    <t>FAMILIA MELIU HUILIQUEO</t>
  </si>
  <si>
    <t>RUCAHUE LOTES A-2 Y B</t>
  </si>
  <si>
    <t>FELIPE NITRIHUALA</t>
  </si>
  <si>
    <t>EL COIGUE</t>
  </si>
  <si>
    <t>FUNDO CORRAL LOTE 3-B</t>
  </si>
  <si>
    <t>FRANCISCO HUILCALEO II</t>
  </si>
  <si>
    <t>LOTE B DEL FUNDO SAN JOSÉ</t>
  </si>
  <si>
    <t>FRANCISCO NAMONCURA</t>
  </si>
  <si>
    <t>LOTE IV DE SUBDIVISIÓN DEL FUNDO PAILLACO</t>
  </si>
  <si>
    <t>HIJUELA SEGUNDA O RAPAHUE</t>
  </si>
  <si>
    <t>MÁFIL</t>
  </si>
  <si>
    <t>HUEMAL CURIN</t>
  </si>
  <si>
    <t>FUNDO MULPUN ALTO</t>
  </si>
  <si>
    <t>LA SOLEDAD</t>
  </si>
  <si>
    <t>FUNDO ALHUECO LOTE 1-B</t>
  </si>
  <si>
    <t>JOSÉ LUIS PORMA</t>
  </si>
  <si>
    <t>FUNDO CASAS DE SAN IGNACIO (LOTE B DE 10,48; LOTE C DE 70,38; HIJUELA A DE 182,06; HIJUELA B DE 223,29; HIJUELA DE 12,38)</t>
  </si>
  <si>
    <t>JOSÉ MARÍA CALBUL</t>
  </si>
  <si>
    <t>LOTE IV - FUNDO EL MALO</t>
  </si>
  <si>
    <t>HIJUELA Nº 8 DEL FUNDO EL MALO</t>
  </si>
  <si>
    <t>CON COMPRA ANTERIOR</t>
  </si>
  <si>
    <t>JUAN NAHUELPI DE MALALHUE</t>
  </si>
  <si>
    <t>LOTE RESULTANTE DE LA SUBDIVISIÓN DEL FUNDO ALIANZA</t>
  </si>
  <si>
    <t>PARCELAS 3, 5, 6, 7 Y 10 PROYECTO PARCELACIÓN EL PRADO</t>
  </si>
  <si>
    <t>EL VERGEL</t>
  </si>
  <si>
    <t>LA UNIÓN , PARTE</t>
  </si>
  <si>
    <t>MONTE VERDE Y HUENTRU NEWEN</t>
  </si>
  <si>
    <t>1)LOTE 1 FUNDO POTRERO DE CUINCO Y 2)MONTE VERDE</t>
  </si>
  <si>
    <t>PELANTARO</t>
  </si>
  <si>
    <t>FUNDO LOS PINOS</t>
  </si>
  <si>
    <t>PUILE</t>
  </si>
  <si>
    <t>LOTE 3 B5 DEL FUNDO SAN PATRICIO (CEMENTERIO)</t>
  </si>
  <si>
    <t>LOTE B FUNDO EL AVELLANO</t>
  </si>
  <si>
    <t>1) SANTA NORMA Y 2) LOTE B DEL CONVENTO</t>
  </si>
  <si>
    <t>ANTONIO PANITRUR</t>
  </si>
  <si>
    <t>LOTE 2 DEL LOTE B1 DEL FUNDO SANTO DOMINGO</t>
  </si>
  <si>
    <t>JUAN BAUTISTA HUILCAL</t>
  </si>
  <si>
    <t>1) SAN LUIS 2) VILLA MARTA 3) LOTES 4 Y 2 DE SANTA LIDIA</t>
  </si>
  <si>
    <t>HIJUELA RUCATRARO</t>
  </si>
  <si>
    <t>HIJUELA 12</t>
  </si>
  <si>
    <t>TOLHUACA</t>
  </si>
  <si>
    <t>1) PARCELA 19 COLONIA PEHUENCO ; 2) PARCELA 22 COLONIA PEHUENCO</t>
  </si>
  <si>
    <t>CALLAQUI</t>
  </si>
  <si>
    <t>SAN PEDRO</t>
  </si>
  <si>
    <t>LAS HUELLAS</t>
  </si>
  <si>
    <t>CAUÑICÚ</t>
  </si>
  <si>
    <t>DON HUMBERTO EX FUNDO QUEUCO</t>
  </si>
  <si>
    <t>SAN LUIS</t>
  </si>
  <si>
    <t>SAN JORGE</t>
  </si>
  <si>
    <t>HUENCHUR HUENCHUÑIR</t>
  </si>
  <si>
    <t>MANZANARES EX "FUNDO SANTA AMALIA"</t>
  </si>
  <si>
    <t>IGNACIO QUEIPUL II</t>
  </si>
  <si>
    <t>SANTA FILOMENA</t>
  </si>
  <si>
    <t>SANTA ISABEL, SELVA OSCURA</t>
  </si>
  <si>
    <t>MANUEL ÑANCULEO TRIF TRIFKO</t>
  </si>
  <si>
    <t>NAMUN LAHUAN NEIPAN PLAZA PUAUCHO Y OTROS</t>
  </si>
  <si>
    <t>SAN NICOLAS (LOTE 1 DEL LOTE B)</t>
  </si>
  <si>
    <t>RESTO NO VENDIDO DEL INMUEBLE DENOMINADO ANIQUE</t>
  </si>
  <si>
    <t xml:space="preserve">PARTE FUNDO LAS BANDURRIAS </t>
  </si>
  <si>
    <t>RITA LEPILEO</t>
  </si>
  <si>
    <t>SAN FERNANDO LOTES A Y B</t>
  </si>
  <si>
    <t>ROBERTO PAINEN RIOS</t>
  </si>
  <si>
    <t>HIJUELA N°2</t>
  </si>
  <si>
    <t>TUFACHI LONKO JOSÉ ANTILLANCA PE TU MONGLEY</t>
  </si>
  <si>
    <t>HIJUELA 2ª O RAPAHUE</t>
  </si>
  <si>
    <t>VICTORIO MILLAN</t>
  </si>
  <si>
    <t>EL DESIERTO</t>
  </si>
  <si>
    <t>AGUSTIN CURIN</t>
  </si>
  <si>
    <t>WE LOF LIUCURA</t>
  </si>
  <si>
    <t>1) POCO A POCO; 2) LUMAQUINA; 3) SANTA BERTA</t>
  </si>
  <si>
    <t>LOS NOTROS Y EL CARMEN</t>
  </si>
  <si>
    <t>ANA HUILCALEO</t>
  </si>
  <si>
    <t>HIJUELA Nº2 Y HIJUELA Nº3</t>
  </si>
  <si>
    <t>ANDRES CALBUÑIR</t>
  </si>
  <si>
    <t>LOTE Nº1; LOTE Nº 3; PARTE DEL LOTE B Nº 1; HIJUELA LOS ALAMOS: PORCIÓN DEL PREDIO LOS ALAMOS; HIJUELA DENOMINADA CHANCO DOS; LOTE DE TERRENO Nº 2; LOTE Nº 3; LOTE Nº 4; LOTE Nº 9; LOTE Nº 4; LOTE Nº 5; LOTE Nº 6; Y LOTE Nº 7</t>
  </si>
  <si>
    <t>FUNDO CHICHINTAHUE</t>
  </si>
  <si>
    <t>ANTOFAGASTA</t>
  </si>
  <si>
    <t>EL LOA</t>
  </si>
  <si>
    <t>SAN PEDRO ATACAMA</t>
  </si>
  <si>
    <t>COMUNIDADES INDÍGENAS DE SAN PEDRO DE ATACAMA, QUITOR, COYO, SOLOR, SEQUITOR, LARACHE, CATARPE, CUCUTER, SOLCOR</t>
  </si>
  <si>
    <t>POZO 3</t>
  </si>
  <si>
    <t>LOTE 1A PAILLACO</t>
  </si>
  <si>
    <t>CHIQUITOY</t>
  </si>
  <si>
    <t>JUAN BAUTISTA JINEO</t>
  </si>
  <si>
    <t>ONTARIO Y LOTE A</t>
  </si>
  <si>
    <t>JUAN LINCOPAN</t>
  </si>
  <si>
    <t>ANTIMAHUIDA</t>
  </si>
  <si>
    <t>KIÑE LECHE COYAN</t>
  </si>
  <si>
    <t>LOTE N° 2 DEL FUNDO LENGAS DE TRAPA</t>
  </si>
  <si>
    <t>LUISA ANCAMILLA VDA. CAUCHO</t>
  </si>
  <si>
    <t>SANTA ADRIANA</t>
  </si>
  <si>
    <t>NEIPÁN PAILAPÁN Y OTROS</t>
  </si>
  <si>
    <t>LOTE 2 LOTE 2 SUR PLANO SUBDIVISION LOTE B FUNDO SAN NICOLAS</t>
  </si>
  <si>
    <t>PASCUAL COÑA LLEU-LLEU</t>
  </si>
  <si>
    <t>HACIENDA LLEU - LLEU</t>
  </si>
  <si>
    <t>PEDRO MELLADO L. (MIEMBRO COMUNIDAD SOCIOLOGICA)</t>
  </si>
  <si>
    <t>HIJUELA 1-1 LOS LIRIOS</t>
  </si>
  <si>
    <t>LOTE 1-B EX FUNDO EL DESIERTO</t>
  </si>
  <si>
    <t>LOS ÑIRES</t>
  </si>
  <si>
    <t>LAS CAMELIAS (P)</t>
  </si>
  <si>
    <t>REDUCCION CONTRERAS</t>
  </si>
  <si>
    <t>EL PANAL LOTES 1, 2 Y 4</t>
  </si>
  <si>
    <t xml:space="preserve">A) LOTE TRES Y B) LOTE UNO A/INMUEBLES "LOS PERALES"(AMBOS PREDIOS ADQUIRIDOS PARA 28 DE LOS 30 BENEFICIARIOS INDIVIDUALIZADOS) </t>
  </si>
  <si>
    <t>INMUEBLES "LOS PERALES"</t>
  </si>
  <si>
    <t xml:space="preserve">1) UN PREDIO DE CIENTO SESENTA HECTÁREAS, MÁS O MENOS, UBICADO EN EL LUGAR CHANCO DE ESTE DEPARTAMENTO, FORMADO POR LOS SIGUIENTES LOTES: A); B); Y C); Y 2) UN PREDIO DE DOSCIENTAS HECTÁREAS, UBICADO EN EL LUGAR TRICAUCO DE TRAIGUÉN. </t>
  </si>
  <si>
    <t>EPULLAN</t>
  </si>
  <si>
    <t>EX RESERVA  CARABINEROS DE LA COLONIA FEDERICO PEÑA CERECEDA</t>
  </si>
  <si>
    <t>FELIPE EPULEF</t>
  </si>
  <si>
    <t>NOCHACO Y CARAPALLO (1ERA. PARTE)</t>
  </si>
  <si>
    <t>EX. FUNDO CORRAL LOTE 2 B, C Y LOTE 2D</t>
  </si>
  <si>
    <t>HIJUELA NRO. 2 DEL FUNDO PAILLACO (CURA QUIDICO LA GUARDIA)</t>
  </si>
  <si>
    <t>HUATRALAFQUEN, LAFQUEN MAHUIDAN, TRIPAY ANTU</t>
  </si>
  <si>
    <t>LA BARRA LOTE A</t>
  </si>
  <si>
    <t>HUENULAO</t>
  </si>
  <si>
    <t>LOTE Nº 1, HIJUELA 14 DE FUNDO PAILLACO</t>
  </si>
  <si>
    <t>JOSE DOMINGO QUINCHAHUALA</t>
  </si>
  <si>
    <t xml:space="preserve">a) "FUNDO SISTERON"; Y b) DERECHOS DE APROVECHAMIENTO DE AGUAS, CORRESPONDIENTES A VEINTIÚN LITROS POR SEGUNDO </t>
  </si>
  <si>
    <t>JUAN HUILCAMAN DE COLPI NORTE</t>
  </si>
  <si>
    <t>EL ROSARIO</t>
  </si>
  <si>
    <t>HIJUELA N° 3 PRODUCTO DE LA DIVISIÓN DE LOS PREDIOS DENOMINADOS LOTE N° 2 Y LOTE N° 1 DEL FUNDO PELECO</t>
  </si>
  <si>
    <t>HIJUELA N° 2 PRODUCTO DE LA DIVISIÓN DE LOS PREDIOS DENOMINADOS LOTE N° 2 Y LOTE N° 1 DEL FUNDO PELECO</t>
  </si>
  <si>
    <t>LOS MAITENES DE RIHUE BAJO</t>
  </si>
  <si>
    <t>LOTE 2, PARCELA NRO. 49. LONCAO</t>
  </si>
  <si>
    <t>LOTE 1 DE LA PARCELA 49. LLONCAO</t>
  </si>
  <si>
    <t>LOTE 3 DE LA PARCELA 49, LLONCAO</t>
  </si>
  <si>
    <t>INMUEBLE INDIVIDUALIZADO EN EL PLANO VIII-3-4081 SR</t>
  </si>
  <si>
    <t>SANTA HERMINDA Y PARTE SAN JUAN</t>
  </si>
  <si>
    <t>PEDRO QUINTOMAN</t>
  </si>
  <si>
    <t>LOTE A DEL LOTE 1 DEL PLANO DEL FUNDO LOS TALLOS</t>
  </si>
  <si>
    <t>LA HONDONADA</t>
  </si>
  <si>
    <t>CHOL-CHOL</t>
  </si>
  <si>
    <t>QUINTUL VDA. ALCAMAN</t>
  </si>
  <si>
    <t>A) INMUEBLE RÚSTICO QUE FORMABA PARTE DEL EX. FUNDO EL CARMEN; B) RETAZO DE TERRENO DE 125 HÁS.; Y DERECHOS DE AGUAS CONSISTENTES EN 50,96 LTS/SEG EXTRAÍDOS DEL RÍO CAUTÍN</t>
  </si>
  <si>
    <t>RAMON ÑANCO</t>
  </si>
  <si>
    <t>UNO) EL CIEN POR CIENTO DE LAS ACCIONES Y DERECHOS RECAÍDAS SOBRE PREDIO RÚSTICO DENOMINADO "LAS MERCEDES ORIENTE"; Y DOS) DERECHOS DE APROVECHAMIENTOS DE AGUAS</t>
  </si>
  <si>
    <t>REÑICO PELLAHUEN</t>
  </si>
  <si>
    <t>FUNDO "EL AVELLACO"</t>
  </si>
  <si>
    <t>SANTA ANGELA</t>
  </si>
  <si>
    <t>LOTE 1 SANTA ELISA, HIJUELA B Y SANTA ANGELA</t>
  </si>
  <si>
    <t>SUC. ANTRIAO</t>
  </si>
  <si>
    <t>HIJUELA NUMERO DOS, PARCELA NUMERO TRES Y LOTE "A"</t>
  </si>
  <si>
    <t>TEMULEMU CHICO</t>
  </si>
  <si>
    <t>FUNDO SAN VICENTE</t>
  </si>
  <si>
    <t>TRILACO QUILAMAN</t>
  </si>
  <si>
    <t>A) LOTE 1A EL PUELCHE QUE ES PARTE DE LA HIJUELA UNO PRODUCTO DE LA SUBDIVISIÓN DE LOS PREDIOS DENOMINADOS "LOTE NÚMERO DOS Y LOTE NÚMERO UNO" DEL FUNDO PELECO.                                     B)UN RETAZO DE LA  HIJUELA NÚMERO UNO DEL LOTE UNO B.</t>
  </si>
  <si>
    <t>LAS CAMELIAS</t>
  </si>
  <si>
    <t>PEREZ MOLFINQUEO</t>
  </si>
  <si>
    <t>DON ELIAS LOTE A-1</t>
  </si>
  <si>
    <t>LA BARRA LOTE B</t>
  </si>
  <si>
    <t>LOTE B DOS DEL LOTE B FDO. SANTO DOMINDO</t>
  </si>
  <si>
    <t>HIJUELA 3 BOYECO</t>
  </si>
  <si>
    <t>LOTE 1-B, DE LA RESERVA CORA N° 1 DEL PROYECTO DE PARCELACIÓN FEDERICO PEÑA CERECEDA. RIHUE BAJO</t>
  </si>
  <si>
    <t>CANO ANTINAO</t>
  </si>
  <si>
    <t>EL INDEPENDIENTE, LA PENA, LOS PINOS, HUEÑIVALES</t>
  </si>
  <si>
    <t>CURIHUINCA ROMERO</t>
  </si>
  <si>
    <t>PARCELA 2 RAYEN LAFQUEN</t>
  </si>
  <si>
    <t>MIGUEL YEVILAO PONOTRO</t>
  </si>
  <si>
    <t xml:space="preserve">EL REFUGIO </t>
  </si>
  <si>
    <t xml:space="preserve">VISTA HERMOSA </t>
  </si>
  <si>
    <t>PILLAN MAPU</t>
  </si>
  <si>
    <t>HIJ. N° QUEICHA Y HIJ. N° FDO. MANQUELAF</t>
  </si>
  <si>
    <t>LOTE C DEL FUNDO PUCATRIHUE</t>
  </si>
  <si>
    <t>JOSÉ NAHUEPI DE TROMEN GRANDE</t>
  </si>
  <si>
    <t>LA JUANILLA Y CENTINELLA</t>
  </si>
  <si>
    <t>JOSÉ NINO Y OTROS</t>
  </si>
  <si>
    <t>LOTE 1 FUNDO RUCAPANGUE ROL 616-38</t>
  </si>
  <si>
    <t>JOSÉ SEGUNDO YAFULEN</t>
  </si>
  <si>
    <t>LOS MANZANOS / SAN LORENZO (284-42/284-389/284-392)</t>
  </si>
  <si>
    <t>JUAN COLLIO</t>
  </si>
  <si>
    <t>PARCELA 7 Y PARCEL 20 MANUEL RODRIGUEZ</t>
  </si>
  <si>
    <t>JUAN PUIÑA TRABUNQUILLEN CHICO</t>
  </si>
  <si>
    <t>HIJ.3 Y 13 TRABUNQUILLEN 71-19</t>
  </si>
  <si>
    <t>HIJUELA S/N TRABUNQUILLEN 2 RETAZOS ROL 71-18</t>
  </si>
  <si>
    <t>LOES B, C, Y D DE LA HIJUELA 1 Y 12 TRABUNQUILLEN ROL 71-19</t>
  </si>
  <si>
    <t>HIJUELA 2 TRABUNQUILLEN</t>
  </si>
  <si>
    <t>HIJUELA 11 TRABUNQUILLEN (TRONQUILLO)</t>
  </si>
  <si>
    <t>HIJUELA 5 Y 6 TRABUNQUILLEN ROL 71-19</t>
  </si>
  <si>
    <t>MANUEL CHAVOL Y JOSÉ DEL CARMEN NECULPAN</t>
  </si>
  <si>
    <t>LA GUARDA ROL 697-30</t>
  </si>
  <si>
    <t>MANUEL CURIQUEO</t>
  </si>
  <si>
    <t>FUNDO IPREZ, PARCELA 4</t>
  </si>
  <si>
    <t>MOLCO</t>
  </si>
  <si>
    <t>ÑANCO (P) GUADACO</t>
  </si>
  <si>
    <t xml:space="preserve">PAULINO HUAIQUILLAN </t>
  </si>
  <si>
    <t>FUNDO PORVENIR O LOLEN</t>
  </si>
  <si>
    <t>PEDRO HUILCAL</t>
  </si>
  <si>
    <t>FDO. CARMEN LUISA O PEHUENCO</t>
  </si>
  <si>
    <t>PEHUEN MAPU</t>
  </si>
  <si>
    <t>LOS CHAICANES</t>
  </si>
  <si>
    <t xml:space="preserve">GUADACO </t>
  </si>
  <si>
    <t>REDUCCIÓN LA LAGUNA CACIQUE JOSE NAHUELPI</t>
  </si>
  <si>
    <t>EL MAITEN (HIJUELA SAN ARTURO, HIJUELA SANTA ISABEL, LOTE A SANTA MARIA) 640-39/640-78/640-196</t>
  </si>
  <si>
    <t>TRICAUCO</t>
  </si>
  <si>
    <t>PIDENCO LOTE B</t>
  </si>
  <si>
    <t>ANSELMO ENEF PAILAHUEQUE</t>
  </si>
  <si>
    <t>FUNDO NUEVO PORVENIR</t>
  </si>
  <si>
    <t xml:space="preserve">FUNDO TOLHUACA </t>
  </si>
  <si>
    <t>LOTE 1 B , DEL LOTE 1 PARCELA 9 P.P QUINO</t>
  </si>
  <si>
    <t>CHEQUENCO JOSÉ MILLACHEO LEVIO</t>
  </si>
  <si>
    <t>HIJUELA PRIMERA Y SEGUNDA DEL FUNDO CHIHUAIGUE</t>
  </si>
  <si>
    <t>PARCELA 20 PROYECTO PARCELACION SANTA ISABEL</t>
  </si>
  <si>
    <t>DOMINGO PAILLAO</t>
  </si>
  <si>
    <t>PREDIOS CAMPAMENTO, LITRES Y BOYECO</t>
  </si>
  <si>
    <t>HILARIO PICHINAO</t>
  </si>
  <si>
    <t>FUNDO MUCO 310-5</t>
  </si>
  <si>
    <t>HIJUELAS 1, 2 Y 4 BOYECO</t>
  </si>
  <si>
    <t>COMPRA AÑO ANTERIOR</t>
  </si>
  <si>
    <t>HIJUELA 5 BOYECO</t>
  </si>
  <si>
    <t>HIJUELA LAS VEGAS</t>
  </si>
  <si>
    <t>PARCELA 14 DEL PP CHEQUENCO</t>
  </si>
  <si>
    <t>HUAÑACO MILLAO CHACAICO</t>
  </si>
  <si>
    <t>LOTE DOS DE QUILAQUITA, PARTE DEL PREDIO EL CIELO, LOTE DOS Y CUATRO HIJUELA SAN FRANCISCO.</t>
  </si>
  <si>
    <t>ANTONIO PAILLACOI</t>
  </si>
  <si>
    <t>FUNDO PORVENIR</t>
  </si>
  <si>
    <t>LOS ANGELES</t>
  </si>
  <si>
    <t>BUTALELBUM</t>
  </si>
  <si>
    <t>EL SAUCE</t>
  </si>
  <si>
    <t>CACIQUE HUETERUCAN</t>
  </si>
  <si>
    <t xml:space="preserve">HIJUELA </t>
  </si>
  <si>
    <t>SSC</t>
  </si>
  <si>
    <t>FUNDO HUEYELHUE</t>
  </si>
  <si>
    <t>FLORENCIA KALUPAN</t>
  </si>
  <si>
    <t>FUNDO SANTA ANA DE LOS ALAMOS</t>
  </si>
  <si>
    <t>IGNACIO HUAIQUIMIL</t>
  </si>
  <si>
    <t>HIJUELA 1 DEL EX FUNDO LONCOTRIPAY</t>
  </si>
  <si>
    <t>HIJUELA 3 15 21 24 25 26</t>
  </si>
  <si>
    <t>LORENZO QUINTRILEO</t>
  </si>
  <si>
    <t>LOTE A DE LA HIJUELA 12 CAUCURA</t>
  </si>
  <si>
    <t>HIJUELA 11 CAUCURA</t>
  </si>
  <si>
    <t>LOTE 1 PARCELA N° 39 DEL PP LLONCAO</t>
  </si>
  <si>
    <t>LOTE 2 PARCELA N° 39 DEL PP LLONCAO</t>
  </si>
  <si>
    <t>RESTO DE LA PARCELA 19 DEL P.P. QUEMA DEL BUEY</t>
  </si>
  <si>
    <t>JOSÉ CALVIU</t>
  </si>
  <si>
    <t>FUNDO LA VEGA Y OTROS</t>
  </si>
  <si>
    <t>MANUEL NAHUELAN</t>
  </si>
  <si>
    <t>SAN ISIDRO Y LOS HUALLES</t>
  </si>
  <si>
    <t>JOSÉ CHANQUEO</t>
  </si>
  <si>
    <t>FUNDO SANTA ADELA 614-17</t>
  </si>
  <si>
    <t>MAPUCHE AILLAPAN HUENCHUANCA</t>
  </si>
  <si>
    <t>FUNDO SANTA RITA</t>
  </si>
  <si>
    <t>JOSE HUAIQUIL</t>
  </si>
  <si>
    <t>LOTE 1. PARCELA 49</t>
  </si>
  <si>
    <t>LOTE 2 DE LA PARCELA 23  ANTIQUINA 175-527</t>
  </si>
  <si>
    <t>RETAZO DE TERRENO DEL A HIJUELA 9 PP LAUTARO</t>
  </si>
  <si>
    <t>HIJUELA PIEDRA BLANCA</t>
  </si>
  <si>
    <t>PEDRO COLILLAN</t>
  </si>
  <si>
    <t>FUTRONO</t>
  </si>
  <si>
    <t>SATURNINO LEAL NEIMAN</t>
  </si>
  <si>
    <t>PUENTE VIEJO</t>
  </si>
  <si>
    <t>JOSE PINOLEVI</t>
  </si>
  <si>
    <t>SAN AGUSTIN Y LOS PINOS</t>
  </si>
  <si>
    <t>JUAN CATRILAF II</t>
  </si>
  <si>
    <t xml:space="preserve">EL AROMO Y EL AROMO NORTE </t>
  </si>
  <si>
    <t>SANTA MARGARITA Y OTROS</t>
  </si>
  <si>
    <t>JUAN DE LA CRUZ PINCHUMILLA</t>
  </si>
  <si>
    <t>JUAN DE LA CRUZ PINCHUMILLA MAKEWE LAFQUEN</t>
  </si>
  <si>
    <t>EL MIRADOR</t>
  </si>
  <si>
    <t>GORBEA</t>
  </si>
  <si>
    <t>LOS NOTROS ROL 445-20</t>
  </si>
  <si>
    <t>FUNDO IPREZ, PARCELA 2 Y 3</t>
  </si>
  <si>
    <t>MANUEL QUILAPI</t>
  </si>
  <si>
    <t>HIJUELA A Y B DEL FUNDO SANTA CATALINA</t>
  </si>
  <si>
    <t>MARGARITA TRAIPE</t>
  </si>
  <si>
    <t>PARCELA SANTA LUZMIRA, MANZANAL Y MININCO</t>
  </si>
  <si>
    <t>PARCELA 22 Y 23 ROL 806-118/806-119</t>
  </si>
  <si>
    <t>PEDRO LINCOPAN</t>
  </si>
  <si>
    <t>FUNDO CASAS DE OREGON</t>
  </si>
  <si>
    <t>QUILAPE-LOPEZ</t>
  </si>
  <si>
    <t>FUNDO QUEULE</t>
  </si>
  <si>
    <t xml:space="preserve">CASAS BLANCAS, LA MONTAÑA, LOS PINOS </t>
  </si>
  <si>
    <t>EPU LEUFU</t>
  </si>
  <si>
    <t>PUMALAL</t>
  </si>
  <si>
    <t>FELIPE NITRIHUALA II</t>
  </si>
  <si>
    <t>SANTA ELENA DE LA PAZ</t>
  </si>
  <si>
    <t>IGNACIO MANUEL LOLEN ALTO</t>
  </si>
  <si>
    <t>STA. ELENA ORIENTE</t>
  </si>
  <si>
    <t>JOSÉ MANUEL MILLALEO</t>
  </si>
  <si>
    <t>LOS ROBLES</t>
  </si>
  <si>
    <t>BARTOLO ANTINAO</t>
  </si>
  <si>
    <t>SITIO DE SIGNIFICACION CULTURAL</t>
  </si>
  <si>
    <t>DIONISIO MANQUEL</t>
  </si>
  <si>
    <t>SANTA ANA/ LOS PELLINES</t>
  </si>
  <si>
    <t>RANCO</t>
  </si>
  <si>
    <t>FERMIN CHOCANO</t>
  </si>
  <si>
    <t>FUNDO PICHIHUE</t>
  </si>
  <si>
    <t>7 PREDIOS SECTOR LAUTARO A.</t>
  </si>
  <si>
    <t>SANTA ANA Y OTROS</t>
  </si>
  <si>
    <t>JUAN CEA TRECALAF N°2</t>
  </si>
  <si>
    <t>PREDIO SAN JOSE</t>
  </si>
  <si>
    <t>MARIA ANCALEO VIUDA DE AMAZA</t>
  </si>
  <si>
    <t>FUNDO BOYECO</t>
  </si>
  <si>
    <t>MANUEL MANQUEL</t>
  </si>
  <si>
    <t>LOS HUERFANOS</t>
  </si>
  <si>
    <t>DOMINGO PAINEVILU</t>
  </si>
  <si>
    <t>HIJUELA NÚMERO CIENTO CUARENTA Y NUEVE (SITIO DE SIGNIFICACIÓN CULTURAL)</t>
  </si>
  <si>
    <t>CHAVOL Nº2</t>
  </si>
  <si>
    <t>LOTE 1 SAN FRANCISCO. LOTE 1 SOLEDAD. RIO TRAIGUEN, LOTE AB TOQUIHUE.</t>
  </si>
  <si>
    <t>CURACO</t>
  </si>
  <si>
    <t>COLICO</t>
  </si>
  <si>
    <t>SANTA GERTRUDIS ROL 455-1 Y 455-2</t>
  </si>
  <si>
    <t>FERNANDO HUECHE</t>
  </si>
  <si>
    <t>FUNDO ALPINO ROL 328-33</t>
  </si>
  <si>
    <t>HILARIO CHEUQUEPAN</t>
  </si>
  <si>
    <t>FUNDO CUDICO ROL 161-7</t>
  </si>
  <si>
    <t>IGNACIO CAYUPAN</t>
  </si>
  <si>
    <t>TRES LUCES</t>
  </si>
  <si>
    <t>LOTE 5 SUBDIVISIÓN PARCELA 72 P.P COIPUE</t>
  </si>
  <si>
    <t>PARCELA Nº75 PP COIPUE</t>
  </si>
  <si>
    <t xml:space="preserve">IGNACIO HUENCHULLAN </t>
  </si>
  <si>
    <t>SANTA LIDIA</t>
  </si>
  <si>
    <t>HIJUELA 354 - ROL 3362-32</t>
  </si>
  <si>
    <t>HUMBERTO SALVADOR LINCOPI</t>
  </si>
  <si>
    <t>LOTE 4 B PRODUCTO SUBDIV. P.4 - PP COOP. REF. AG. LAUTARO LTDA. ANTIQUINA.</t>
  </si>
  <si>
    <t xml:space="preserve">LOTE 2 FUNDO EL PAJONAL </t>
  </si>
  <si>
    <t>HIJUELA 16 LOTE B-2 ROL 525-418</t>
  </si>
  <si>
    <t>RESTO HIJ.23 LOTE B Y C ROL 525-420</t>
  </si>
  <si>
    <t xml:space="preserve">HIJUELA 6 LOTE A -2 </t>
  </si>
  <si>
    <t>HIJUELAS</t>
  </si>
  <si>
    <t>LOTE A HIJ. 13 ROL 164-267 Y LOTE A HIJ. 8 ROL 164-263</t>
  </si>
  <si>
    <t>INAHUINCUL</t>
  </si>
  <si>
    <t>HIJ. 1 FDO. LOS ÑADIS</t>
  </si>
  <si>
    <t>PARCELA 54 PP LLONCAO RESTO - PONOTRO SUTTER ROL 209-43</t>
  </si>
  <si>
    <t>JUAN HUENCHUNAO</t>
  </si>
  <si>
    <t>FUNDO CHADA</t>
  </si>
  <si>
    <t xml:space="preserve">JUAN MARIN   </t>
  </si>
  <si>
    <t xml:space="preserve">LOTE 1 Y 2 LAS ABEJAS </t>
  </si>
  <si>
    <t>RIO NEGRO ROL 206-129</t>
  </si>
  <si>
    <t>RICARDO NAHUELPI DE ÑI PU CHOYUN</t>
  </si>
  <si>
    <t>CHORRILLOS/MAITEN-P/MAITEN 3/EL PANTANO</t>
  </si>
  <si>
    <t>DIDAICO</t>
  </si>
  <si>
    <t>SANTA ROSA DE COLPI - P/CHORRILLOS/SELVA ESPUMA</t>
  </si>
  <si>
    <t>LAUREANO MANQUENAHUEL</t>
  </si>
  <si>
    <t>FUNDO SAN JOSÉ</t>
  </si>
  <si>
    <t>LOS LOLOCOS</t>
  </si>
  <si>
    <t>SANTA MARGARITA</t>
  </si>
  <si>
    <t>SANTA EMA, EL MANZANO ROL 260-113/260-83</t>
  </si>
  <si>
    <t>SANTA ROSA DE COLPI - P</t>
  </si>
  <si>
    <t>MANUEL LLANCAMAN</t>
  </si>
  <si>
    <t>IMULFUDI - FUNDO SANTA CELIA LOTE 1,2 Y 3 ROL 220-3/220-57/220-2/220-4/220-56</t>
  </si>
  <si>
    <t>COYAMILLEO</t>
  </si>
  <si>
    <t>SANTA ELVIRA</t>
  </si>
  <si>
    <t>MANUEL MILLAÑIR</t>
  </si>
  <si>
    <t>FUNDO SAN LUIS</t>
  </si>
  <si>
    <t>SANTOS CURINAO SSC</t>
  </si>
  <si>
    <t>HIJUELA 109-A</t>
  </si>
  <si>
    <t>LORENZO MILLAÑIR SSC</t>
  </si>
  <si>
    <t>LOTE A Y B ROL 247-112</t>
  </si>
  <si>
    <t>LIENQUEO SSC</t>
  </si>
  <si>
    <t>HIJUELA 44 SECTOR LIENQUEO</t>
  </si>
  <si>
    <t>TOLTEN</t>
  </si>
  <si>
    <t>TOMAS ÑANCUAN SSC</t>
  </si>
  <si>
    <t>HIJUELA 33 - CI TOMAS ÑANCUAN</t>
  </si>
  <si>
    <t>PEDRO LINCOÑIR DE LOS TEMOS</t>
  </si>
  <si>
    <t>PEDRO LINCOÑIR SSC</t>
  </si>
  <si>
    <t>LOS TEMOS LOTE 1</t>
  </si>
  <si>
    <t>JUAN RANIQUEO SSC</t>
  </si>
  <si>
    <t>INMUEBLE PLANO VIII35039-SR  ROL 113-164</t>
  </si>
  <si>
    <t>JOSÉ MARIQUEO COÑOEPAN SSC</t>
  </si>
  <si>
    <t>HIJUELA Nº 74</t>
  </si>
  <si>
    <t xml:space="preserve">NUEVA IMPERIAL </t>
  </si>
  <si>
    <t>CRISTOBAL RELMUL SSC</t>
  </si>
  <si>
    <t>HIJUELA Nº4</t>
  </si>
  <si>
    <t>VICENTE PAILLALEF SSC</t>
  </si>
  <si>
    <t>LOTE C</t>
  </si>
  <si>
    <t>PICHUN HUILCAMAN SSC</t>
  </si>
  <si>
    <t>RETAZO Nº2 DEL LOTE B</t>
  </si>
  <si>
    <t>SANTA MARÍA ROL 299-16</t>
  </si>
  <si>
    <t>LOTE 3 GUACOLDA DOS  ROL 587-013</t>
  </si>
  <si>
    <t>LOTE 1 ROL 583-280</t>
  </si>
  <si>
    <t>LOTE 2 ROL 583-281</t>
  </si>
  <si>
    <t>LOTE 3 ROL 583-282</t>
  </si>
  <si>
    <t>MARILEO</t>
  </si>
  <si>
    <t>LA ESTRELLA</t>
  </si>
  <si>
    <t>EX FUNDO EL CAPRICHO: ROL 806-246/806-238/806-290/806-226/806-247/806-175/806-315/806-179/806-259/806-227</t>
  </si>
  <si>
    <t xml:space="preserve">MARTIN CARILLANCA </t>
  </si>
  <si>
    <t>FUNDO LONCOTRARO</t>
  </si>
  <si>
    <t>MATEO ÑIRRIPIL</t>
  </si>
  <si>
    <t>LA RINCONADA Y OTROS LOTES</t>
  </si>
  <si>
    <t>MILLAPE FLORES</t>
  </si>
  <si>
    <t>FUNDO MONTE VERDE ROL 208-20/208-5/208-4/208-93/308-1/208-8</t>
  </si>
  <si>
    <t>PASCO CARIQUEO</t>
  </si>
  <si>
    <t>RAMON BRICEÑO</t>
  </si>
  <si>
    <t>SANTA MARIA ROL 401-4/401-5</t>
  </si>
  <si>
    <t>ANDRES COLIQUEO SSC</t>
  </si>
  <si>
    <t>HIJUELA N18 SSC</t>
  </si>
  <si>
    <t>HIJUELA N 16 SSC</t>
  </si>
  <si>
    <t>ANTONIO LEPIAN SSC</t>
  </si>
  <si>
    <t>LOTE 106-B SSC</t>
  </si>
  <si>
    <t>BUTA RINCÓN</t>
  </si>
  <si>
    <t>SANTA IRENE - NILPE</t>
  </si>
  <si>
    <t>CALBUN LLANQUIHUEN</t>
  </si>
  <si>
    <t>FUNDO HUENTECOYAHUE</t>
  </si>
  <si>
    <t>CANIUPI LLANCALEO</t>
  </si>
  <si>
    <t>RETAZO DEL FUNDO POTRERO SAN JOSÉ</t>
  </si>
  <si>
    <t>LOTE N°7 DEL FUNDO SAN JOSÉ</t>
  </si>
  <si>
    <t>CHALHUACO</t>
  </si>
  <si>
    <t>PUNTA DEL LEÓN</t>
  </si>
  <si>
    <t>SAN GREGORIO</t>
  </si>
  <si>
    <t>DOMINGO COLIMAN SSC</t>
  </si>
  <si>
    <t>LOTE 82-B SSC</t>
  </si>
  <si>
    <t>PREDIO STA. MATILDE</t>
  </si>
  <si>
    <t>SAN LUIS Y SAN FRANCISCO</t>
  </si>
  <si>
    <t>QUIDICO HERRERA</t>
  </si>
  <si>
    <t>HUINCA RAILAO</t>
  </si>
  <si>
    <t xml:space="preserve">HUINCA RAILAO </t>
  </si>
  <si>
    <t>HIJ. 15 EX CI HUINCA RAILAO SSC</t>
  </si>
  <si>
    <t>HIJ. 35 EX CI HUINCA RAILAO SSC</t>
  </si>
  <si>
    <t>SITIO DE SIG CULTURAL</t>
  </si>
  <si>
    <t>FUNDO SANTA ANA - CULLINCO LOTE A-1 ROL 587-72</t>
  </si>
  <si>
    <t>EL RETIRO</t>
  </si>
  <si>
    <t>SANTA LAURA-STA AGUSTINA</t>
  </si>
  <si>
    <t>STA. AGUSTINA</t>
  </si>
  <si>
    <t>BELLAVISTA</t>
  </si>
  <si>
    <t>SANTA AGUSTINA</t>
  </si>
  <si>
    <t>IGNACIO TRECANAO PUNTA RIEL</t>
  </si>
  <si>
    <t>PIDENCO ALTO - CORDOVA</t>
  </si>
  <si>
    <t>JOSE BUNSTER CALBUIN</t>
  </si>
  <si>
    <t>JOSÉ BUNSTER CALBUIN</t>
  </si>
  <si>
    <t>JUAN RAÑILEO</t>
  </si>
  <si>
    <t>COLONIA MENDOZA VILCUN</t>
  </si>
  <si>
    <t>MARÍA ANTONIA MARIANO VDA. DE ANTIPAN</t>
  </si>
  <si>
    <t>FUNDO SANTA SONIA</t>
  </si>
  <si>
    <t>LOTE B SUBDV. HIJ. BOYECO</t>
  </si>
  <si>
    <t>TERRENO 21 HAS; LOTE B2 SUBDIV. LOTE B HIJ 19</t>
  </si>
  <si>
    <t>HIJ. 12 LOTE ABCD; ROL 2525-417; LOTE B SUB DIV. HIJ.6</t>
  </si>
  <si>
    <t>MILLAPAN ROMERO SSC</t>
  </si>
  <si>
    <t>HIJ. N° 24 SSC</t>
  </si>
  <si>
    <t>HIJUELA ROL 1258-71</t>
  </si>
  <si>
    <t>IGNACIO LEMUN</t>
  </si>
  <si>
    <t xml:space="preserve">RETAZO  LOTE “B”- LOTE “B” - PARTE DEL PREDIO  LOTE B, </t>
  </si>
  <si>
    <t>LOTE 5-B PC 6</t>
  </si>
  <si>
    <t>LOTE B PC 19 REQUEM</t>
  </si>
  <si>
    <t>LAS TRANCAS</t>
  </si>
  <si>
    <t>PREDIO - COIHUECO Y LOTE 2 FDO. EL PORVEVIR</t>
  </si>
  <si>
    <t>WECHUMILCO SSC</t>
  </si>
  <si>
    <t>HIJUELA 10 A N°2 - SCC</t>
  </si>
  <si>
    <t>CHILOÉ</t>
  </si>
  <si>
    <t>QUEILEN</t>
  </si>
  <si>
    <t>WETRIPANTU</t>
  </si>
  <si>
    <t>POPETAN</t>
  </si>
  <si>
    <t>HIJUELA CHACAICO</t>
  </si>
  <si>
    <t>JUANA RAIMAN VDA. DE PAILLAMA DE HUEICO</t>
  </si>
  <si>
    <t>LOS CORRALES</t>
  </si>
  <si>
    <t>LOS TEMOS</t>
  </si>
  <si>
    <t>TRANAQUEPE</t>
  </si>
  <si>
    <t>LAUTARITO CHICO</t>
  </si>
  <si>
    <t xml:space="preserve"> HIJUELA N°14</t>
  </si>
  <si>
    <t>HIJUELA N°15-HIJUELA 4 B- HIJUELA SANTA MARÍA</t>
  </si>
  <si>
    <t>HIJUELA SIN NOMBRE</t>
  </si>
  <si>
    <t>DUMO</t>
  </si>
  <si>
    <t>PERQUENCO</t>
  </si>
  <si>
    <t>FERNANDO  CARILAO</t>
  </si>
  <si>
    <t xml:space="preserve">LA LIBERTAD </t>
  </si>
  <si>
    <t>LOS LAURELES</t>
  </si>
  <si>
    <t>PARCELA N° 85, P.P. COIPUE</t>
  </si>
  <si>
    <t>LOTE A-1 PARCELA N° 76, P.P. COIPUE</t>
  </si>
  <si>
    <t>LOTE A EL PARAÍSO</t>
  </si>
  <si>
    <t>MIGUEL  LLEFILAF</t>
  </si>
  <si>
    <t xml:space="preserve">SANTA LAURA </t>
  </si>
  <si>
    <t>SAN RAMÓN</t>
  </si>
  <si>
    <t>REIMAN PINOLEO</t>
  </si>
  <si>
    <t>TROMENCO</t>
  </si>
  <si>
    <t>PARTE FUNDO TRAPA</t>
  </si>
  <si>
    <t>KIÑE LECHE  KOYAM</t>
  </si>
  <si>
    <t>LLONCON MILLAL</t>
  </si>
  <si>
    <t>SANTA CLARA</t>
  </si>
  <si>
    <t>CHAURA SSC</t>
  </si>
  <si>
    <t>HIJULA N º 3 LOTE B-2 Y A-1 SSC</t>
  </si>
  <si>
    <t>MANUEL CALFUALA</t>
  </si>
  <si>
    <t>VIDA NUEVA</t>
  </si>
  <si>
    <t>CURICHE EPUL</t>
  </si>
  <si>
    <t>STA ELENA, STA JULIA, SUBE Y BAJA, SN LORENZO Y SN RAMÓN</t>
  </si>
  <si>
    <t>LOTES 3 AL 7 Y SITIOS 2, 3 Y 4 (COBRES DE CHILE(</t>
  </si>
  <si>
    <t>LOTE 1 (PARCELAS COBRE DE CHILE)</t>
  </si>
  <si>
    <t>PARCELA 10</t>
  </si>
  <si>
    <t>SITIO 1 COBRES DE CHILE</t>
  </si>
  <si>
    <t>PARCELA 1 COBRES DE CHILE</t>
  </si>
  <si>
    <t>PARCELA N°9 COBRE DE CHILE</t>
  </si>
  <si>
    <t>LUIS MARILEO COLIPE</t>
  </si>
  <si>
    <t>FORESTAL PURÉN</t>
  </si>
  <si>
    <t>SANTA CLARA I</t>
  </si>
  <si>
    <t>PARCELA 4 COBRES DE CHILE</t>
  </si>
  <si>
    <t>PARCELA 5 COBRES DE CHILE</t>
  </si>
  <si>
    <t>LOTE 2 RESULTANTE SUBDIVISIÓN LOTE A PARCELA 2 PIDENCO</t>
  </si>
  <si>
    <t>LOTE B PARCELA 2 PROY.PARCELACIÓN EL COBRE DE CHILE</t>
  </si>
  <si>
    <t>LOTE NUMERO DOS, RESULTANTE SUBDIVISION PARCELA Nº11 PROYECTO PARCELACION EL COBRE DE CHILE</t>
  </si>
  <si>
    <t>LOTE 1 LOTE 3 B DE LA PARCELA Nº11, PROYECTO PARCELACION EL COBRE DE CHILE</t>
  </si>
  <si>
    <t>LOTE Nº6 DE LA SUBDIVISION DE LA PARCELA Nº11, DEL PROYECTO DE PARCELACION EL COBRE DE CHILE</t>
  </si>
  <si>
    <t>PANCHO CURIVIL</t>
  </si>
  <si>
    <t xml:space="preserve">PARCELA Nº3, PROYECTO DE PARCELACION EL COBRE DE   </t>
  </si>
  <si>
    <t>QUITRALMAPU Y BONANZA</t>
  </si>
  <si>
    <t>PUCON</t>
  </si>
  <si>
    <t>CARIMAN SANCHEZ</t>
  </si>
  <si>
    <t>LLANCALIL</t>
  </si>
  <si>
    <t>ANCAHUAL</t>
  </si>
  <si>
    <t>QUETRAHUE ANTILEF</t>
  </si>
  <si>
    <t>EL ALAMO</t>
  </si>
  <si>
    <t>SANTIAGO CALFUAL</t>
  </si>
  <si>
    <t>EL LAGITO, LOTE 4 Y LA HUACHA</t>
  </si>
  <si>
    <t>JUAN LLANCAQUEO</t>
  </si>
  <si>
    <t>HUERQUECO</t>
  </si>
  <si>
    <t>LIVYAWEN</t>
  </si>
  <si>
    <t>SANTA ROSA</t>
  </si>
  <si>
    <t>MANUEL LEVINAO</t>
  </si>
  <si>
    <t>LA MASSIA</t>
  </si>
  <si>
    <t>PICUTA</t>
  </si>
  <si>
    <t>SANTA MELANIA</t>
  </si>
  <si>
    <t>FUNDO LA ESPERANZA</t>
  </si>
  <si>
    <t>EL RECREO Y OTROS</t>
  </si>
  <si>
    <t>MANUEL ANTILEF</t>
  </si>
  <si>
    <t>LORENZO RAINAO</t>
  </si>
  <si>
    <t>HELVETIA-LOS CASTAÑOS</t>
  </si>
  <si>
    <t>JUAN CALFUCURA</t>
  </si>
  <si>
    <t>LA COLONIA</t>
  </si>
  <si>
    <t>PARCELACIÓN VISTA HERMOSA</t>
  </si>
  <si>
    <t>MANUEL CALFUNAO</t>
  </si>
  <si>
    <t>LOTE 2 FUNDO BUTALON</t>
  </si>
  <si>
    <t>QUEMCHUE</t>
  </si>
  <si>
    <t>RESTO DE LA PARCELA 5 Y OTROS</t>
  </si>
  <si>
    <t>LOTE B</t>
  </si>
  <si>
    <t>CANUIPI LLANCALEO</t>
  </si>
  <si>
    <t>LOTE A FUNDO SANTA ANA</t>
  </si>
  <si>
    <t>PARCELA 5</t>
  </si>
  <si>
    <t>VISTA HERMOSA</t>
  </si>
  <si>
    <t>LA HORMIGA</t>
  </si>
  <si>
    <t>VARIOS LOTES</t>
  </si>
  <si>
    <t>EL ESCUDO</t>
  </si>
  <si>
    <t>LOTE B DE LOMA, LOTE K DE LA SUBDIV PARCELA 22 Y LOTE 5 PARCELA 29</t>
  </si>
  <si>
    <t>JUANA MILLAHUAL</t>
  </si>
  <si>
    <t>LOTE A SUBDIVISIÓN SANTA LUISA</t>
  </si>
  <si>
    <t>PARCELA N° 46 Y 47</t>
  </si>
  <si>
    <t>SANTIAGO CURINAO</t>
  </si>
  <si>
    <t>LOTE A1</t>
  </si>
  <si>
    <t>LA BONDAD</t>
  </si>
  <si>
    <t>PARCELA N°76 Y LOTE N°3</t>
  </si>
  <si>
    <t>PREDIO SECTOR CHOQUE</t>
  </si>
  <si>
    <t>BUDI SUR</t>
  </si>
  <si>
    <t>HUALLAPEN</t>
  </si>
  <si>
    <t>PARCELA 12</t>
  </si>
  <si>
    <t>LOTE 3A Y LOTE 4</t>
  </si>
  <si>
    <t>QUELLON</t>
  </si>
  <si>
    <t>QUELLÓN</t>
  </si>
  <si>
    <t>COIHUIN DE COMPU Y OTRAS (SSC)</t>
  </si>
  <si>
    <t>LOS CONCHALES DE MOLULCO SSC</t>
  </si>
  <si>
    <t>LOTE A Y N°3</t>
  </si>
  <si>
    <t>LOTE 3 Y 5</t>
  </si>
  <si>
    <t>ATACAMA</t>
  </si>
  <si>
    <t>COPIAPÓ</t>
  </si>
  <si>
    <t>PASTOS GRANDES</t>
  </si>
  <si>
    <t>PARCELA 5 SECTOR LA PUERTAS</t>
  </si>
  <si>
    <t>LOTES 3 A</t>
  </si>
  <si>
    <t>SINCHI WAYRA</t>
  </si>
  <si>
    <t>PARCELA 15 SECTOR SAN ANDRES</t>
  </si>
  <si>
    <t>PARCELA 16 SECTOR SAN ANDRES</t>
  </si>
  <si>
    <t>LOTE 5 PARCELA 39</t>
  </si>
  <si>
    <t>LOTE A SUBDIVISIÓN SANTA ANA</t>
  </si>
  <si>
    <t>LOTE D SUBDIVISIÓN SANTA ANA Y LOTE D</t>
  </si>
  <si>
    <t>LOTE B DE LA SUBDIVISIÓN PARCELA 47 DE LA COLONIA FRANCISCO PEÑA C.</t>
  </si>
  <si>
    <t>LOTE F Y LOTE UNO</t>
  </si>
  <si>
    <t>LOTE B SUBDIVISIÓN SANTA ANA</t>
  </si>
  <si>
    <t>LOTE 2 DE LA SUBDIVISIÓN DE INMUEBLE</t>
  </si>
  <si>
    <t>LOTE C SUBDIVISIÓN SANTA ANA</t>
  </si>
  <si>
    <t>HUALLAPEN BAJO</t>
  </si>
  <si>
    <t>PARCELA N° 22 DE LA COLONIA FEDERICO PEÑA CERECEDA</t>
  </si>
  <si>
    <t>LOTE 3</t>
  </si>
  <si>
    <t>PEDRO SANDOVAL Y PEDRO LAFQUEN (SSC)</t>
  </si>
  <si>
    <t>HIJUELA N°8 SSC</t>
  </si>
  <si>
    <t>RAIPAN (SSC)</t>
  </si>
  <si>
    <t>PARCELA N° 29 DE LA COLONIA FEDERICO PEÑA CERECEDA</t>
  </si>
  <si>
    <t>CHAURA (SSC)</t>
  </si>
  <si>
    <t>ROL 348-170 SSC</t>
  </si>
  <si>
    <t>JUAN ANTINAO PICUNCHE Y OTRAS  (SSC)</t>
  </si>
  <si>
    <t>HIJUELA 48 SSC</t>
  </si>
  <si>
    <t>LOTE 7</t>
  </si>
  <si>
    <t>LEFIMAN, IGNACIO CARRILLO E IGNACIO RAÑIMAN SSC</t>
  </si>
  <si>
    <t>HIJUELA N°73 SSC</t>
  </si>
  <si>
    <t>LOTE 3B</t>
  </si>
  <si>
    <t>JOSÉ MANUEL SANCHEZ</t>
  </si>
  <si>
    <t>HIJUELA N°42 SSC</t>
  </si>
  <si>
    <t xml:space="preserve">CALVUQUEO CAPITAN </t>
  </si>
  <si>
    <t>HIJUELA N°25 SSC</t>
  </si>
  <si>
    <t>LOTE 2</t>
  </si>
  <si>
    <t>LOTE 1 B</t>
  </si>
  <si>
    <t>CHODOY</t>
  </si>
  <si>
    <t>EL MELOZAL</t>
  </si>
  <si>
    <t>MARÍA TRECANAHUEL</t>
  </si>
  <si>
    <t>LOS TAYOS</t>
  </si>
  <si>
    <t>ÑIRECO</t>
  </si>
  <si>
    <t>ANTONIO COTARO</t>
  </si>
  <si>
    <t>STA. GUISELA</t>
  </si>
  <si>
    <t>ANTONIO RAPIMAN</t>
  </si>
  <si>
    <t>PIEDRAS BLANCAS</t>
  </si>
  <si>
    <t>LAS TRIACAS</t>
  </si>
  <si>
    <t>AUTONOMA MAPUCHE TEMUCUICUI</t>
  </si>
  <si>
    <t>NILONTRARO</t>
  </si>
  <si>
    <t>HIJUELA N°2 DE 70,97 HA</t>
  </si>
  <si>
    <t>RETAZO DE TERRENO DE 25,5 HA ROL 355-34</t>
  </si>
  <si>
    <t>HIJUELA DE 40 HA</t>
  </si>
  <si>
    <t>RETAZO DE 20,05 HA</t>
  </si>
  <si>
    <t>RETAZO FUNDO POLUCO</t>
  </si>
  <si>
    <t>CACIQUE PICHI ITINENTO</t>
  </si>
  <si>
    <t>HIJUELA 19</t>
  </si>
  <si>
    <t>CAHUIN</t>
  </si>
  <si>
    <t>PARCELA N°2 PROYECTO PARCELACION BERNARDO OHIGGINS</t>
  </si>
  <si>
    <t>PARCELA 11 Y SITIO 10</t>
  </si>
  <si>
    <t>PARCELA N°1 LOTE 1D</t>
  </si>
  <si>
    <t>LOS HUALLES Y PC 56</t>
  </si>
  <si>
    <t>HUENTECOL CHEUQUEPAN</t>
  </si>
  <si>
    <t>LOTE A LA ISLA Y DERECHOS DE AGUA</t>
  </si>
  <si>
    <t>SANTA ANA LOTE B</t>
  </si>
  <si>
    <t>LA ROMANA / LOTE B SUBDIVISIÓN FUNDO MONTENEGRO</t>
  </si>
  <si>
    <t>RETAZO DE TERRENO DE 14,5 HA ROL 355-40</t>
  </si>
  <si>
    <t>JOSÉ ANCAVIL</t>
  </si>
  <si>
    <t>PONONOCO</t>
  </si>
  <si>
    <t xml:space="preserve">JOSÉ CATRIN </t>
  </si>
  <si>
    <t>LOS CHORRILLOS</t>
  </si>
  <si>
    <t>JOSÉ JINEO ÑANCO</t>
  </si>
  <si>
    <t>SANTA MARÍA</t>
  </si>
  <si>
    <t>PARC. 39 Y 40</t>
  </si>
  <si>
    <t>JUAN PUEN</t>
  </si>
  <si>
    <t>LOTE 17 B</t>
  </si>
  <si>
    <t>JUAN QUEUPUCURA</t>
  </si>
  <si>
    <t>HIJUELA 64 B SITIO DE SIGNIFICACION CULTURAL</t>
  </si>
  <si>
    <t>JUANA RAIMAN VDA. DE PAILLAMA</t>
  </si>
  <si>
    <t>LOTE N° 2; DE LA SUBDIVISIÓN MIRAFLORES</t>
  </si>
  <si>
    <t>LIEMPI COLIPI</t>
  </si>
  <si>
    <t>HIJ CUATRO Y CINCO/ EL DURAZNO/ EL DURAZNO CHICO/HIJ. 6 EXFUNDO PUERTO SECO</t>
  </si>
  <si>
    <t>PIDENCO ORIENTE</t>
  </si>
  <si>
    <t>LOTE  2 Y 11 PARCELACIÓN CHIGUAYGUE</t>
  </si>
  <si>
    <t>LOTE 6</t>
  </si>
  <si>
    <t xml:space="preserve">LOTE 4 </t>
  </si>
  <si>
    <t>RESTO NO TRANSFERIDO DE VARIOS LOTES</t>
  </si>
  <si>
    <t>LOTE 10</t>
  </si>
  <si>
    <t>PARCELA N° 1 Y DERECHOS DE AGUA</t>
  </si>
  <si>
    <t>PARCELA 5 Y OTRAS</t>
  </si>
  <si>
    <t>PARCELA 9 Y DERECHOS DE AGU</t>
  </si>
  <si>
    <t>LOTE 12 B</t>
  </si>
  <si>
    <t>PARCELA 6 Y DERECHOS DE AGUA</t>
  </si>
  <si>
    <t>RESTO NO TRANSFERIDO Y DERECHOS DE AGUA</t>
  </si>
  <si>
    <t>PARCELA 14</t>
  </si>
  <si>
    <t>PARCELA 8 Y DERECHOS DE AGUA</t>
  </si>
  <si>
    <t>LOTE 8,9 Y 5</t>
  </si>
  <si>
    <t>LOS ALAMOS LOTE A /HIJUELA FUNDO LA ESCOBA /VARIAS HIJUELAS</t>
  </si>
  <si>
    <t>HIJUELAS PARCELACIÓN CHIGUAIGUE</t>
  </si>
  <si>
    <t>PEDRO LINCOÑIR LOS TEMOS</t>
  </si>
  <si>
    <t>PARCELA 29 LOTE B-1 Y B-2</t>
  </si>
  <si>
    <t>PARCELA 35 LA COLONIA</t>
  </si>
  <si>
    <t>ROMUALDO CANIUQUEO</t>
  </si>
  <si>
    <t>QUILAPAN</t>
  </si>
  <si>
    <t>TRAPILHUE</t>
  </si>
  <si>
    <t>LA SELVA</t>
  </si>
  <si>
    <t xml:space="preserve"> TIRÚA </t>
  </si>
  <si>
    <t xml:space="preserve"> ESTEBAN YEVILAO </t>
  </si>
  <si>
    <t xml:space="preserve">LOTE Nº2 DE LA PARCELA 29 Y 
PARCELA Nº26 DEL PROYECTO DE PARCELACIÓN TRANAQUEPE
</t>
  </si>
  <si>
    <t xml:space="preserve"> FRANCISCO MILLABUR CAU CAU </t>
  </si>
  <si>
    <t xml:space="preserve">LOTE Nº3 DE LA HIJUELA Nº2 LOS CANELOS
PARCELA Nº24 DEL PROYECTO DE PARCELACIÓN TRANAQUEPE
</t>
  </si>
  <si>
    <t xml:space="preserve"> JOSÉ MARÍA CALBUL </t>
  </si>
  <si>
    <t>LOTE Nº7 DE LA HIJUELA Nº2 LOS CANELOS</t>
  </si>
  <si>
    <t>LORENZO LEPIN MILLAHUAL</t>
  </si>
  <si>
    <t xml:space="preserve"> LORENZO LEPIN MILLAHUAL </t>
  </si>
  <si>
    <t xml:space="preserve">LOTE Nº1 DE LA PARCELA 29 Y PARCELA Nº30 DEL PROYECTO DE PARCELACIÓN TRANAQUEPE
INMUEBLE PLANO VIII-3-4803 SR 
</t>
  </si>
  <si>
    <t xml:space="preserve"> LORENZO PILQUIMAN DE MIQUIHUE </t>
  </si>
  <si>
    <t>LOTE Nº4 DE LA HIJUELA Nº2 LOS CANELOS</t>
  </si>
  <si>
    <t xml:space="preserve"> SEGUNDO YEVILAO LEPIN </t>
  </si>
  <si>
    <t>LOTE Nº6 DE LA HIJUELA Nº2 LOS CANELOS</t>
  </si>
  <si>
    <t xml:space="preserve"> VENANCIO ÑEGUEY </t>
  </si>
  <si>
    <t xml:space="preserve">LOTE Nº5 DE LA HIJUELA Nº2 LOS CANELOS
LOTE 2 DE LA SUBDIVISIÓN DE LA PARCELA Nº22 Y 
PARCELA Nº23 DEL PROYECTO DE PARCELACIÓN TRANAQUEPE
</t>
  </si>
  <si>
    <t>BLANCA ROSA HUENTELAO </t>
  </si>
  <si>
    <t> LOTE NÚMERO DOS, DE LA SUBDIVISIÓN DE LA PARCELA NÚMERO UNO</t>
  </si>
  <si>
    <t>IGNACIO HUILIPÁN </t>
  </si>
  <si>
    <t> PREDIO AGRÍCOLA DENOMINADO LA ESPERANZA,</t>
  </si>
  <si>
    <t> BIEN RAÍZ AGRÍCOLA UBICADO EN EL LUGAR FUNDO LA ESPERANZA,</t>
  </si>
  <si>
    <t>MITAD DE UNA HIJUELA DE TERRENO UBICADA EL LLENQUEHUE</t>
  </si>
  <si>
    <t>LOTE B TRANAQUEPE</t>
  </si>
  <si>
    <t>KELLGKO</t>
  </si>
  <si>
    <t>LOTE B2 TRANAQUEPE</t>
  </si>
  <si>
    <t>KRALHUE</t>
  </si>
  <si>
    <t>LOTE B3 TRANAQUEPE</t>
  </si>
  <si>
    <t>HIJUELA B DE CURA</t>
  </si>
  <si>
    <t>CURA CHICO</t>
  </si>
  <si>
    <t>CORONEL</t>
  </si>
  <si>
    <t>MARIHUEN</t>
  </si>
  <si>
    <t>HIJUELA N° 1 Y N° 2 FUNDO LA GUINGA</t>
  </si>
  <si>
    <t>RETAZO DE TERRENO PARTE PARC 23</t>
  </si>
  <si>
    <t>JOSÉ ANGEL EPUEQUE EX ASENTAMIENTO COLO COLO</t>
  </si>
  <si>
    <t>FUNDO BRASIL NORTE</t>
  </si>
  <si>
    <t>CACIQUE FEDERICO ALCAMAN Y JUAN HUENCHUAL</t>
  </si>
  <si>
    <t>EL TESORO</t>
  </si>
  <si>
    <t>INMUEBLE RURAL HIJUELA N°3 E HIJUELA UBICADA EN LA COMUNA DE LOS LAGOS.</t>
  </si>
  <si>
    <t>HUINCACARA</t>
  </si>
  <si>
    <t>MADIHUE</t>
  </si>
  <si>
    <t>LOTE UNO, FUNDO BUTALÓN, SANTA CELIA</t>
  </si>
  <si>
    <t>SEGUNDO YEVILAO</t>
  </si>
  <si>
    <t>PARCELA N°31 DEL PROYECTO PARCELACIÓN TRANAQUEPE</t>
  </si>
  <si>
    <t>CAMILO CATRIÑIR</t>
  </si>
  <si>
    <t>EL MANZANO</t>
  </si>
  <si>
    <t>FDO. QUILACURA Y OTROS</t>
  </si>
  <si>
    <t>VARIOS LOTES, LOS RISCOS, LAS RISQUERAS, LOS RISQUEROS</t>
  </si>
  <si>
    <t>INMUEBLE DE  3,38 HA</t>
  </si>
  <si>
    <t>FERMIN MANQUILEF</t>
  </si>
  <si>
    <t>SAN JUAN NORTE</t>
  </si>
  <si>
    <t>VARIOS LOTES FUNDO LA MONTAÑA</t>
  </si>
  <si>
    <t>FRANCISCO LEMUÑIR</t>
  </si>
  <si>
    <t>SAN JUAN SUR</t>
  </si>
  <si>
    <t>ANTONIO MILLA</t>
  </si>
  <si>
    <t>HIJ. 1 SANTA INÉS DE ADENCUL;  HIJ. 2 SAN JUAN DE ADENCUL; PC. 41,45,44, 46 LAS VERTIENETES DE ADENCUL</t>
  </si>
  <si>
    <t>MATEO NAILEF</t>
  </si>
  <si>
    <t>FUNDO EL VENADO O SANTA ELENA</t>
  </si>
  <si>
    <t>JARAMILLO IMILMAQUI</t>
  </si>
  <si>
    <t>HIJ. 3 FUNDO CRUCEROS LAS MINAS Y PC. 26 PP MANUEL RODRÍGUEZ</t>
  </si>
  <si>
    <t>PARTE ORIENTE DEL FUNDO LAS MERCEDES</t>
  </si>
  <si>
    <t>HIJUELA N°261 DEL SECTOR PONIENTE FUNDO SAN PEDRO Y LOTE UNA A DEL LUGAR FLOR DEL RÍO</t>
  </si>
  <si>
    <t>LEFIAN MARILEO</t>
  </si>
  <si>
    <t>LOTE N° UNO EL GANSO</t>
  </si>
  <si>
    <t>HIJ. N ° 1</t>
  </si>
  <si>
    <t>JOSÉ ELENA</t>
  </si>
  <si>
    <t>PC. 26, PC. 27, PC 29-A, PC. 30 PP CHILE AVANZA</t>
  </si>
  <si>
    <t>JUAN HUILCALEO DEL CERRO</t>
  </si>
  <si>
    <t>LAS DELICIAS</t>
  </si>
  <si>
    <t>HIJUELA A Y PREDIO DE 12 HA, DENOMINADO EN CONJUNTO FUNDO CHODOY</t>
  </si>
  <si>
    <t>PC. N° 28 P.P. CHILE AVANZA</t>
  </si>
  <si>
    <t>PARCELA 38 DE PROY DE PARCELACIÓN RAYEN LAFQUEN</t>
  </si>
  <si>
    <t>RESTO NO VENDIDO DE PARC. 24</t>
  </si>
  <si>
    <t>INMUEBLE DE 50 HA, PARTE FUNDO LOS PINOS</t>
  </si>
  <si>
    <t>RETAZO DE TERRENO PARCELA 14</t>
  </si>
  <si>
    <t>PARC 20 PP AURORA</t>
  </si>
  <si>
    <t>JOSÉ MARÍA TORO</t>
  </si>
  <si>
    <t>LOS ALAMOS LOTE 2</t>
  </si>
  <si>
    <t>RESTO PARCELA N°15 EX FUNDO TOMÉN PANCUL</t>
  </si>
  <si>
    <t>PC N° 24, PROYECTO PARCELACION CALIFORNIA</t>
  </si>
  <si>
    <t>EL HUAPE MANZANO 1</t>
  </si>
  <si>
    <t>SANTA MARÍA DOS</t>
  </si>
  <si>
    <t>PREDIO RUSTICO SECTOR LOS HUAPES DE AILLAHUAMPI</t>
  </si>
  <si>
    <t xml:space="preserve">PARCELA 26 A </t>
  </si>
  <si>
    <t>PAICAVI, DOS RETAZOS</t>
  </si>
  <si>
    <t>INMUEBLE UBICADO EN PAICAVI</t>
  </si>
  <si>
    <t>LOTE A DE LOMA, LOTE DE VEGA</t>
  </si>
  <si>
    <t>RANCHO ARIES</t>
  </si>
  <si>
    <t>INMUEBLE PLANO VIII-3-5614</t>
  </si>
  <si>
    <t>LOTE C, FUNDO HUILIO</t>
  </si>
  <si>
    <t>ORLANDO HUENQUIL</t>
  </si>
  <si>
    <t>HIJUELA 10 REDUCCIÓN LORENZO LORIN</t>
  </si>
  <si>
    <t>EL HUAPE MANZANO 2</t>
  </si>
  <si>
    <t>TRAIPE CHEUQUEL</t>
  </si>
  <si>
    <t>QUINTRILPE</t>
  </si>
  <si>
    <t>LOTE 1-B1 Y LOTE 1-B4, SAN PEDRITO</t>
  </si>
  <si>
    <t>PARCELA N°3 RÍO NEGRO</t>
  </si>
  <si>
    <t>LOTE B EX FUNDO SAN ANTONIO</t>
  </si>
  <si>
    <t>CAMPO VERDE</t>
  </si>
  <si>
    <t>ANTICOY</t>
  </si>
  <si>
    <t>MITAD ORIENTE DEL FUNDO RANQUILCO</t>
  </si>
  <si>
    <t>MELIPEUCO</t>
  </si>
  <si>
    <t>MARIANO SANDOVAL COLIPE</t>
  </si>
  <si>
    <t>LOS ALPES</t>
  </si>
  <si>
    <t>LOS COIGUES, CAMPUSANO Y SANTA ISABEL</t>
  </si>
  <si>
    <t>ANDRES HUINCA TRABUNQUILLEN</t>
  </si>
  <si>
    <t>LOS TEMOS, LOTE B1 Y LOTE B2</t>
  </si>
  <si>
    <t>LA MONTAÑA</t>
  </si>
  <si>
    <t>LA MARTINA</t>
  </si>
  <si>
    <t>SAN JUAN</t>
  </si>
  <si>
    <t>JOSÉ AILLAÑIR</t>
  </si>
  <si>
    <t>FUNDO SANTA ELISA</t>
  </si>
  <si>
    <t>CALBUN LLANQUIHUEN I</t>
  </si>
  <si>
    <t>FUNDO LA ESPERANZA Y PARCELA N°2</t>
  </si>
  <si>
    <t>AURORA, HIJ. 5, HIJ. 3, LOTE 8, LOTE 7</t>
  </si>
  <si>
    <t>MATEO ÑIRRIPIL AUTONOMA LOF MUKO LAUTARO</t>
  </si>
  <si>
    <t>LOS PILOS DE UNO Y LOTE D</t>
  </si>
  <si>
    <t>RUCARRIÑE</t>
  </si>
  <si>
    <t>PREDIO RÚSTICO DENOMINADO PARCELA Nº 2 DE LA DIVISIÓN DEL PREDIO REPUTO</t>
  </si>
  <si>
    <t xml:space="preserve"> PREDIO PLANO VIII-3-3195-SR Y PARCELA N° 1 DE LA SUBDIVISIÓN DEL PREDIO DENOMINADO LOTE B DE LA HIJUELA CURA N° 3</t>
  </si>
  <si>
    <t>LOTE Nº 1 B</t>
  </si>
  <si>
    <t>CUNO</t>
  </si>
  <si>
    <t>HIJUELAS 3,  4 Y 5B</t>
  </si>
  <si>
    <t>HIJUELA 1</t>
  </si>
  <si>
    <t>FLORA CHIGUAILLAN VDA. DE LIENQUEO</t>
  </si>
  <si>
    <t>HIJ. N° 12 S.S.C.</t>
  </si>
  <si>
    <t>PARCELA 12 LOTE 1 Y LOTE 2B</t>
  </si>
  <si>
    <t>KUIFI MAPU</t>
  </si>
  <si>
    <t>SAN PEDRO O LA MORZITA</t>
  </si>
  <si>
    <t>HIJUELA A DE CURA</t>
  </si>
  <si>
    <t>INMUEBLE INDIVIDUALIZADO EN EL PLANO VIII-3-013 SR</t>
  </si>
  <si>
    <t>SERVIDUMBRE 400M</t>
  </si>
  <si>
    <t>JOSÉ LONCOLÍ</t>
  </si>
  <si>
    <t>FUNDO TOQUIHUE EL PLUMO</t>
  </si>
  <si>
    <t>FELIPE LLANCAPAN Y BASILIO NAMUNCURA</t>
  </si>
  <si>
    <t>LOTE UNO A</t>
  </si>
  <si>
    <t>JOSE REINANTE</t>
  </si>
  <si>
    <t>LOTE 4-B</t>
  </si>
  <si>
    <t xml:space="preserve"> PREDIO PLANO VIII-3-4406 SR </t>
  </si>
  <si>
    <t>JOVENES MELIMAN DE LLANQUITRAY</t>
  </si>
  <si>
    <t>LOTE 2 DEL FUNDO PAILLAHUE</t>
  </si>
  <si>
    <t>VARIOS PREDIOS SUC. JOSÉ LUCIANO MONDACA LAMBERT</t>
  </si>
  <si>
    <t>LOTE 18 A RESULTANTE DE LA SUBDIVISIÓN DEL RESTO DE LA PARCELA Nº 18 DE LA COLONIA FEDERICO PEÑA CERECEDA /</t>
  </si>
  <si>
    <t xml:space="preserve"> LOTE 19 C, RESULTANTE DE LA SUBDIVISIÓN DEL RESTO DE LA PARCELA Nº 19 DE LA COLONIA FEDERICO PEÑA CERECEDA / RESTO DE LA PARCELA Nº 18 B DE LA COLONIA FEDERICO PEÑA CERECEDA</t>
  </si>
  <si>
    <t>LOS NOTROS PARCELA 4</t>
  </si>
  <si>
    <t>LOTE 2 PARCELA 42 PROY  PARCELACIÓN LA COLONIA</t>
  </si>
  <si>
    <t>CACIQUE PAICAVI</t>
  </si>
  <si>
    <t xml:space="preserve">FUNDO SANTA MAGDALENA LOTE A / HIJUELA EL LAUREL / INMUEBLES RURALES RETAZO A DEL FUNDO SANTA ISABEL Y LITRICURA / </t>
  </si>
  <si>
    <t>SAN PEDRO ARRIBA/ SA PEDRO ABAJO Y DERECHOS DE AGUA</t>
  </si>
  <si>
    <t>ANTONIO CALBUL</t>
  </si>
  <si>
    <t>PROPIEDAD UBICADA EN LA COMUNA DE VICTORIA DENOMINADA " RARUNCO"</t>
  </si>
  <si>
    <t>BENANCIO HUENCHUPAN</t>
  </si>
  <si>
    <t>HIJUELA DE 80 HA, DENOMINADA SAN CAMILO</t>
  </si>
  <si>
    <t>CAÑUTA CALBUQUEO</t>
  </si>
  <si>
    <t>LOTE N°1 Y LOTE B, FUNDO EL RECREO</t>
  </si>
  <si>
    <t>HUAÑACO MILLAO JUAN LIGUEN</t>
  </si>
  <si>
    <t xml:space="preserve">SANTA MARGARITA Y EL TRIÁNGULO </t>
  </si>
  <si>
    <t>PREDIO UBICADO EN TEMUCO</t>
  </si>
  <si>
    <t xml:space="preserve">SAN JUAN DE LA COSTA </t>
  </si>
  <si>
    <t>RÍO BUENO /ENTRE LAGOS</t>
  </si>
  <si>
    <t>AGUSTINA IMILMAQUI</t>
  </si>
  <si>
    <t xml:space="preserve">PARCELA 9 O EL ESTERO Y DERECHOS DE AGUAS NO CONSUNTIVOS/ LAS VERTIENTES </t>
  </si>
  <si>
    <t>LLANQUIHUE</t>
  </si>
  <si>
    <t>CALBUCO</t>
  </si>
  <si>
    <t>MAULLIN / CALBUCO</t>
  </si>
  <si>
    <t>PEPIUKELEN</t>
  </si>
  <si>
    <t>INMUEBLE RURAL LOTE A /TRES HIJUELAS / INMUEBLE SIN NOMBRE / PREDIO SIN  NOMBRE PARGUA</t>
  </si>
  <si>
    <t>AMELIA SILVA</t>
  </si>
  <si>
    <t>PARCELA 6 PARCELACION SANTA ANA / HIJUELA NUMERO 5 FUNDO EL SERRUCHO 80-35, HIJUELA Nº 7 DENTRO DE LA HIJUELA 2 DEL FUNDO PICHIHUE 80-56 Y LOTE 1-A PROYECTO DE PARCELACIÓN LA VICTORIA 80-252. Y DERECHOS DE AGUAS</t>
  </si>
  <si>
    <t>ANTIRAYEN</t>
  </si>
  <si>
    <t>LOTE A, B Y C FUNDO CUDACO Y RESTO DE HIJUELA 5 CORTE ALTO</t>
  </si>
  <si>
    <t>JOSÉ LEAL NEIMAN</t>
  </si>
  <si>
    <t>HIJUELA NÚMERO 3, DENOMINADA EL TESORITO / INMUEBLE LOS TAYOS / PARCELA DOS SUR DENOMINADA SANTA ANA Y DERECHOS DE AGUAS</t>
  </si>
  <si>
    <t>MANUEL AILLAPAN CASTAÑEDA</t>
  </si>
  <si>
    <t>LOTE 7A Y LOTE 7B</t>
  </si>
  <si>
    <t>HIJUELA Nº2 /LOTE NUMERO TRES B /SANTA MARÍA O RUCACHILQUE /HIJUELA NÚMERO UNO DENOMINADA PAGADORA DEL FUNDO PAILLACO</t>
  </si>
  <si>
    <t>RETAZO DE UNA CABIDA DE 9 HA, PARTE HIJ. LA HIPICA  / LOTE N° 2 RESTO FUNDO LAS VIOLETAS Y DERECHOS DE AGUA</t>
  </si>
  <si>
    <t>FRANCISCO CANIUPAN</t>
  </si>
  <si>
    <t>LOTE A, LOTE C Y DIDAICO / TREN TREN /LETICIA DE DIDAICO</t>
  </si>
  <si>
    <t>IGNACIO LEMUN BAJO</t>
  </si>
  <si>
    <t xml:space="preserve"> LOTE A-1 RESULTANTE DE LA SUBDIVISIÓN DE LA PARCELA N° 25 DENOMINADA LA HIGUERA / RESTO DE LA PARCELA N°24</t>
  </si>
  <si>
    <t>ALECOY CHEUQUECOY</t>
  </si>
  <si>
    <t>LOTE 1, LOTE 3, LOTE 4C Y LOTE 4D, DEL RESTO DEL LOTE A-1 DEL FUNDO LAS MERCEDES</t>
  </si>
  <si>
    <t>CACIQUE LIENQUEO</t>
  </si>
  <si>
    <t>RUCAPANGUE</t>
  </si>
  <si>
    <t>LOTE 2 DE LA PARCELA 6 PROYECTO DE PARCELACIÓN ONTARIO / LOTE B DE LA PARCELA 7 / LOTE 1 ROSARIO 4</t>
  </si>
  <si>
    <t>CATRINAO BAJO PERCAN</t>
  </si>
  <si>
    <t>HIJUELA PRIMERA DE LA DIVISIÓN DEL FUNDO LOS TEMOS</t>
  </si>
  <si>
    <t>EPU LEUFU SECTOR PUTÚE</t>
  </si>
  <si>
    <t>PREDIO DEMONINADO “TOLTÉN”</t>
  </si>
  <si>
    <t>IGNACIA NAMONCURA</t>
  </si>
  <si>
    <t>LIGLELFUN</t>
  </si>
  <si>
    <t>HIJUELA N° 18</t>
  </si>
  <si>
    <t>JOSÉ ANTONIO HUAIQUIAN HUENCHUN</t>
  </si>
  <si>
    <t>LOTE A, LAS TRIACAS SUR</t>
  </si>
  <si>
    <t>JOSÉ MARÍA SAAVEDRA</t>
  </si>
  <si>
    <t>VARIOS PREDIOS, UNO DE 40 HA, LOTE A., LOTE A-UNO-A Y PREDIO DE 20 HA</t>
  </si>
  <si>
    <t>JUAN CALFUMAN</t>
  </si>
  <si>
    <t>HIJUELA DE TERRENO DE 80H Y TERRENO DE 40 H QUITRATUE</t>
  </si>
  <si>
    <t>JUAN PERALTA PERALTA QUIDEL Y JOSEÉ DEL CARMEN CANIU</t>
  </si>
  <si>
    <t xml:space="preserve">HIJUELA N°26 B. </t>
  </si>
  <si>
    <t>JUAN SANDOVAL</t>
  </si>
  <si>
    <t>FUNDO LA ESTANCIA</t>
  </si>
  <si>
    <t>LICANCO CHICO</t>
  </si>
  <si>
    <t>INMUEBLE UBICADO EN HUICHAHUE DENOMINADO EL ALAMO / PREDIO RUSTICO DENOMINADO EL ALAMO/ MEDAHUE</t>
  </si>
  <si>
    <t>ÑANCUCHEO</t>
  </si>
  <si>
    <t>LOTE B FUNDO RUCAMANQUE</t>
  </si>
  <si>
    <t>HIJUELA 133 LOS RISCOS DEL FUNDO MARIMAN</t>
  </si>
  <si>
    <t>SAN ANTONIO Y OTROS, DERECHOS DE AGUA</t>
  </si>
  <si>
    <t>LOTE B, LOTE UNO-D Y DERECHOS DE AGUAS-CHIMBARONGO</t>
  </si>
  <si>
    <t>HUAÑACO MILLAO II</t>
  </si>
  <si>
    <t>FUNDO CAPRERA LOTE DOS / FUNDO SANTA AMELIA</t>
  </si>
  <si>
    <t>LOTE B, LOTE 1 A-1 Y LOTE 2-A-1-2</t>
  </si>
  <si>
    <t>EL PALOMAR</t>
  </si>
  <si>
    <t>LOTE B FUNDO SANTA MAGDALENA</t>
  </si>
  <si>
    <t>RESTO DE LA PARCELA 19 COLONIA FEDERICO PEÑA CERECEDA Y DERECHOS DE AGUAS</t>
  </si>
  <si>
    <t>LOTE G DEL PROYECTO DE PARCELACIÒN TRANAQUEPE</t>
  </si>
  <si>
    <t>LOTE G-1</t>
  </si>
  <si>
    <t>LOTE NÚMERO SEIS DEL PLANO DE SUBDIVISIÓN DEL FUNDO QUEUCO</t>
  </si>
  <si>
    <t>HIJUELA N°11 / LOTE N°2 DE LA DIVISIÓN DE LA HIJUELA 14 DEL FUNDO PAILLACO / RESTO DE LA HINUELA 15 DEL FUNDO PAILLACO</t>
  </si>
  <si>
    <t>HERMANAS PAILLALEO (TERESA, ROSA Y FRANCISCA PAILLALEO QUINTUPIL)</t>
  </si>
  <si>
    <t>PARCELA N°2 Y LOTE 5 DENOMINADOS LA FORTUNA Y LAS GLORIAS</t>
  </si>
  <si>
    <t>NEGRETE</t>
  </si>
  <si>
    <t>JOSÉ LUIS PANCHILLA</t>
  </si>
  <si>
    <t>EL PINAR 1,  PC 5, LOTE 1 PC4, ACCIONES DE AGUAS CANAL BIOBIO NEGRETE, PARCELA 31 DEL PROYECTO DE PARCELACIÒN EL AGRO, 1,45 ACCIONES DEL DEL CANAL BIOBIO NEGRETE,LOTE Nº1 DEL PLANO DE SUBDIVISIÓN DE LA PARECLA 4 ,PARCELA Nº5 DEL PROYECTO DE PARCELACIÓN EL AGRO, PARCELA Nº3 DEL PROYECTO DE PARCELACIÓN EL AGRO, EL PINAR Nº 1, EL AGRO, 1,21 ACCIONES DE AGUA DEL CANAL BIOBIO NEGRETE, 1,25 ACCIONES DE AGUA DEL CANAL BIOBIO NEGRETE, 1,17 ACCIONES DE AGUA DEL CANAL BIOBIO NEGRETE, 1,21 ACCIONES DE AGUA DEL CANAL BIOBIO NEGRETE, 0,47 ACCIONES DE AGUA DEL CANAL BIOBIO NEGRETE, 0,7934  ACCIONES DE AGUA DEL CANAL BIOBIO NEGRETE, 0,628 ACCIONES DE AGUA DEL CANAL BIOBIO NEGRETE</t>
  </si>
  <si>
    <t>MANUEL LLANCALEO</t>
  </si>
  <si>
    <t>LOTE 2-A Y 2C  (SITIO DE SIGNIFICACIÓN CULTURAL)</t>
  </si>
  <si>
    <t>RAMON BRICEÑO KIÑE MAPU</t>
  </si>
  <si>
    <t>LOTE 4 O LOTE D FUNDO CHESQUE / CHESQUE O SANTA ANA</t>
  </si>
  <si>
    <t>HUECHUÑANCO DE HUALACURA</t>
  </si>
  <si>
    <t>INMUEBLE RURAL DE 2 HECTÁREAS SSC</t>
  </si>
  <si>
    <t>DOMINGO MARICAN</t>
  </si>
  <si>
    <t>FUNDO ETRURIA- DERECHOS DE AGUAS</t>
  </si>
  <si>
    <t>JUAN HUENCHUAL</t>
  </si>
  <si>
    <t>DE MAHUIDANCHE</t>
  </si>
  <si>
    <t>FRUTILLAR</t>
  </si>
  <si>
    <t>WEINCHAN MAPU</t>
  </si>
  <si>
    <t>LA HUACHA Y OTROS DEL SECTOR CASMA</t>
  </si>
  <si>
    <t>FUNDO EL TIROL</t>
  </si>
  <si>
    <t>PREDIO AGRICOLA SIN NOMBRE E HIJUELA N°1 DE PAILLACO /HIJUELA 14 Y PARCELA 4 DERECHOS DE AGUA FUNDO BUDI SUR</t>
  </si>
  <si>
    <t>LOTE A</t>
  </si>
  <si>
    <t xml:space="preserve">LORENZO CATRIL </t>
  </si>
  <si>
    <t>FUNDO CURA LOTE A, PRODUCTO DE LA SUBDIVISIÓN DEL FUNDO CURA</t>
  </si>
  <si>
    <t>PEDRO CATRICURA EPULLÁN</t>
  </si>
  <si>
    <t>(FUNDO CURA)LOTE A-1, PRODUCTO DE LA SUBDIVISIÓN DEL LOTE A, LOTE UNO, PRODUCTO DE LA SUBDIVISIÓN DE LA PARCELA LAGUNA BUTACO,  LOTE SIETE, PRODUCTO DE LA SUBDIVISIÓN DEL DE LA PARCELA LAGUNA BUTACO,LOTE ONCE, PRODUCTO DE LA SUBDIVISIÓN DE LA PARCELA LAGUNA BUTACO,LOTE TRECE, PRODUCTO DE LA SUBDIVISIÓN DE LA PARCELA LAGUNA BUTACO,LOTE QUINCE, PRODUCTO DE LA SUBDIVISIÓN DE LA PARCELA LAGUNA BUTACO,OTE DIECISIETE, PRODUCTO DE LA SUBDIVISIÓN DE LA PRCELA LAGUNA BUTACO,LOTE DIECINUEVE, PRODUCTO DE LA SUBDIVISIÓN DE LA PARCELA LAGUNA BUTACO,LOTE VEINTIUNO, PRODUCTO DE LA SUBDIVISIÓN DE LA PARCELA LAGUNA BUTACO, LOTE VEINTITRES, PRODUCTO DE LA SUBDIVISIÓN DE LA PARCELA LAGUNA BUTACO, LOTE VEINTICINCO, PRODUCTO DE LA SUBDIVISIÓN DE LA PARCELA LAGUNA BUTACO,LOTE VEINTISIETE, PRODUCTO DE LA SUBDIVISIÓN DE LA PARCELA LAGUNA BUTACO, LOTE VEINTINUEVE, PRODUCTO DE LA SUBDIVISIÓN  DE LA PARCELA LAGUNA BUTACO, LOTE TREINTA Y UNO, PRODUCTO DE LA SUBDIVISIÓN  DE LA PARCELA LAGUNA BUTACO,LOTE TREINTA Y TRES, PRODUCTO DE LA SUBDIVISIÓN  DE LA PARCELA LAGUNA BUTACO, LOTE TREINTA Y CINCO, PRODUCTO DE LA SUBDIVISIÓN  DE LA PARCELA LAGUNA BUTACO, LOTE TREINTA Y SIETE, PRODUCTO DE LA SUBDIVISIÓN  DE LA PARCELA LAGUNA BUTACO, LOTE TREINTA Y NUEVE, PRODUCTO DE LA SUBDIVISIÓN  DE LA PARCELA LAGUNA BUTACO, LOTE CUARENTE Y UNO, PRODUCTO DE LA SUBDIVISIÓN  DE LA PARCELA LAGUNA BUTACO,PARCELA DOS, PRODUCTO DE LA SUBDIVISIÓN DE LA PARCELA LAGUNA BUTACO (OTRAS PARCELAS</t>
  </si>
  <si>
    <t>LOTE NÚMERO DOCE DEL PLANO DE SUBDIVISIÓN DEL FUNDO QUEUCO</t>
  </si>
  <si>
    <t>SECUNDINO LLANCAFILO</t>
  </si>
  <si>
    <t>ANCAPULLI Y CHAURA</t>
  </si>
  <si>
    <t>JACINTO CANIUPAN</t>
  </si>
  <si>
    <t>INMUEBLE DENOMINADO FUNDO SANTA ELENA</t>
  </si>
  <si>
    <t xml:space="preserve">DOMINGO TRANGOL </t>
  </si>
  <si>
    <t>PEHUENCO</t>
  </si>
  <si>
    <t>JUAN CANIHUANTE</t>
  </si>
  <si>
    <t>LOTES DOS A, LOTE DOS B Y LOTE DOS C</t>
  </si>
  <si>
    <t>JUANA NAHUELPI VDA. DE QUAIQUIN</t>
  </si>
  <si>
    <t>INMUEBLE UBICADO EN SAVOYA,  IMNUEBLE UBICADO EN MELÍN, PARCELA 11 SAVOYA</t>
  </si>
  <si>
    <t>IGNACIO RAÑIMAN</t>
  </si>
  <si>
    <t>LOTE A, HIJUELA COLPI Y OTROS SANTA ANA DE COLPI</t>
  </si>
  <si>
    <t>JOSE MANUEL MILLAPAN</t>
  </si>
  <si>
    <t>JOSÉ MANUEL MILLAPAN</t>
  </si>
  <si>
    <t>FUNDO EL RINCÓN, PARTE DEL FUNDO GERMANIA</t>
  </si>
  <si>
    <t>LAS MARGARITAS, CONFORMADO POR VARIAS PARCELAS  Y DERECHOS DE AGUAS</t>
  </si>
  <si>
    <t>AUCAFE LISAHUE / VEGA IMPERIAL</t>
  </si>
  <si>
    <t>LORENZO LEFIAN</t>
  </si>
  <si>
    <t>HIJUELA 14 Y PARCELA 4, DERECHOS DE AGUA, FUNDO BUDI SUR</t>
  </si>
  <si>
    <t>EL MAITÉN Y LA ESPERANZA</t>
  </si>
  <si>
    <t>FRANCISCO LLANQUINAO DE COLLIPULLI</t>
  </si>
  <si>
    <t>LOTE B DE LA HIJUELA N°1 SANTA ANA DE COLPI / HIJUELA N°2 SANTA ANA DE COLPI</t>
  </si>
  <si>
    <t>PARCELA N°5 DEL PLANODE PARCELACIÓN LOS PIRINEOS VERDUM</t>
  </si>
  <si>
    <t>TRANGOL II BOYEN MAPU</t>
  </si>
  <si>
    <t>HIJUELA DE TERRENO SAN DIEGO /LOTE DOS D ELA SUBDIVISIÓN DE LA HIJUELA  DE TERRENO  DENOMINADA ORUJO</t>
  </si>
  <si>
    <t>HIJUELA DE TERRENO  DENOMINADA SANTA EMA</t>
  </si>
  <si>
    <t>FUNDO SANTA LUCÍA /HIJUELA SANTA MARTA /LOTE N°UNO RESULTANTE DE LA SUBDIVISIÓN DEL PREDIO  AGRÍCOLA DENOMIANDO ORUJO</t>
  </si>
  <si>
    <t xml:space="preserve">HIJUELA N°3 DE 37,4 HECTÁREAS DENOMINADA SANTA ROSA / HIJUELA DENOMINADA EL TEMO DE 37,50  HECTÁREAS UBICADA EN PÚA./ HIJUELA DENOMINADA EL TEMO DE 18,73 HECTÁREAS </t>
  </si>
  <si>
    <t xml:space="preserve">INMUEBLE UBICADO EN COLONIA EL SALTO </t>
  </si>
  <si>
    <t>RETAZO PARTE DE LA RERERVA COOPERATIVA NÚMERO UNO (1) DEL PLANO DE SUBDIVISIÓN DE LA COOPERATIVA ASIGNATARIA DE REFORMA AGRARIA LAUTARO LIMITADA.</t>
  </si>
  <si>
    <t xml:space="preserve">TERRENO RUSTICO 
TERRENO RUSTICO /LOTE A/ INMUEBLE SECTOR BOYONCO
</t>
  </si>
  <si>
    <t>HIJUELA N° 42-A</t>
  </si>
  <si>
    <t xml:space="preserve"> PEREZ ÑEYES DE RANQUILCO CHICO</t>
  </si>
  <si>
    <t xml:space="preserve">HIJUELA N° 23
HIJUELA N° 18
HIJUELA N° 13
HIJUELA N° 21
HIJUELA N° 24
HIJUELA N° 22
RETAZO DE CUATRO HECTAREAS </t>
  </si>
  <si>
    <t xml:space="preserve">RETAZO DE 44,20 HECTÁREAS, INTEGRANDE DEL FUNDO SAN DIEGO /HIJUELA DE TERRENO DE 26 HECTÁREAS SEGÚN TITULOS Y DE UNA CABIDA REAL DE 46,10 HECTÁREAS;/ HIJUELA DE TERRENO DE 26 HECTÁREAS Y UNA CABIDA REAL DE 42,40 HECTÁREAS; </t>
  </si>
  <si>
    <t>PROPIEDAD RURAL UBICADA EN EL SALTO, LOCALIDAD DE PÚA</t>
  </si>
  <si>
    <t>PARCELA N° 1</t>
  </si>
  <si>
    <t>JUAN ANTINAO</t>
  </si>
  <si>
    <t>INMUEBLE RURAL /INMUEBLE LUGAR COLONIA QUINTRILPE / PREDIO DEL LUGAR CURILEO/PREDIO QUINTRILPE /HIJUELA LA MARIPOSA /PREDIO RURAL UBICADO EN QUINTRILPE /PROPIEDAD QUINTRILPE</t>
  </si>
  <si>
    <t>CACIQUE PEDRO TORI</t>
  </si>
  <si>
    <t>PARCELA N° 20 / PARCELA N° 3/ PARCELA N° 1/ PARCELA N° 2 /LOTE SIETE A /PARCELA N° 19, PROYECTO DE PARCELACION EL MIRADOR /PARCELA N° 6, POYECTO DE PARCELACION CRUZ DEL SUR /PARCELA N° 4 POYECTO DE PARCELACION CRUZ DEL SUR /PARCELA N° 5</t>
  </si>
  <si>
    <t>HIJUELA N° 4 "BOYONCO"</t>
  </si>
  <si>
    <t>CURIN HUENCHUÑIR DE REÑICO GRANDE</t>
  </si>
  <si>
    <t xml:space="preserve">RESTO DE LOTE CUATRO
RESTO DEL LOTE CINCO
RETAZO DE TERRENO DE FORMA TRIANGULAR </t>
  </si>
  <si>
    <t>COLPI SUR</t>
  </si>
  <si>
    <t>LOTE A UNO/ LOTE A DOS /LOTE A TRES /LOTE A CUATRO</t>
  </si>
  <si>
    <t>LOTE DOS DEL FUNDO SAN JOSÉ</t>
  </si>
  <si>
    <t>INMUEBLE UBICADO EN COLLIN</t>
  </si>
  <si>
    <t>LOTE 1-A-1</t>
  </si>
  <si>
    <t>IGNACIO MIRAVIL</t>
  </si>
  <si>
    <t>LA QUINTANA, LOTE C2 Y FUNDO CODAHUE</t>
  </si>
  <si>
    <t>LORENZO HUENUVIL</t>
  </si>
  <si>
    <t>SANTA EDUVIGES, LOTE B, LOTE A, LOTE C1</t>
  </si>
  <si>
    <t>LOF BOROA FILULAWEN (Lamecura, martin Cayuqueo, Francisco Ñancuvil, Gregorio Bonito, Antonio Huircan, Felipe Pichicón, Cumil Lizama, Nicolás Caniullan, Manuel Calfuil, Juan de Dios Pichineculman, Ignacio raiman Tromilen, Ignacio Neculman, Pedro Rapiman, Rosario Huiscallanca, Manuel Huiliman y Jose manuel Pichulman, Juan Calvuqueo felipe Cheuquepal y Martin Paillamal)</t>
  </si>
  <si>
    <t>LOTE A2 Y A3 (SSC-GUILLATÚE-ELTÚN)</t>
  </si>
  <si>
    <t>PEHUEN-KO BAJO</t>
  </si>
  <si>
    <t>FUNDO EL PROGRESO RESERVA; EL PROGRESO LOTE 1; EL PROGRESO LOTE 3; EL PROGRESO LOTE 5; EL PROGRESO LOTE 6; EL PROGRESO LOTE 7;  EL PROGRESO LOTE 9 /RESTO HIJUELA LA ESTRELLA</t>
  </si>
  <si>
    <t>LOTE DE 304 HÁ, PARTE DEL FUNDO RINCONADA</t>
  </si>
  <si>
    <t xml:space="preserve">COIHUIN DE COMPU </t>
  </si>
  <si>
    <t>LOTE A -1 FUNDO TEPUHUEICO</t>
  </si>
  <si>
    <t xml:space="preserve">EN REVISIÓN </t>
  </si>
  <si>
    <t>PANGUECO</t>
  </si>
  <si>
    <t>PUCÓN</t>
  </si>
  <si>
    <t>JULIAN COLLINAO RELICURA</t>
  </si>
  <si>
    <t>RESTO HIJUELA 1A /RESTO HIJUELA 1C</t>
  </si>
  <si>
    <t>MARIA COLIPI  VIUDA DE MARIL</t>
  </si>
  <si>
    <t>LOTE B DE LA HIJUELA BELLAVISTA/ HIJUELA Nª2 DEL PREDIO LAS CORINAS / HIJUELA Nª1  UBICADA EN EL LUGAR CURA QUIDICO / PREDIO DE 38 HAS. UBICADO EN LUGAR HUAPES DE MANZANO /  PREDIO DE 38 HAS DE EXTENSION. UBICADO EN LUGAR HUAPE DE MANZANO /HIJUELA PAILLACO /  HIJUELA Nª8 DEL FUNDO PAILLACO / HIJULEA Nª2 DEL PREDI DENOMINADO PAILLACO / PREDIO RUSTICO UBICADO EN QUIDICO LAS HUELLAS DENOMINADO SAN ALEJANDRO DOS /  HIJUELA Nª11 DEL FUNDO PAILLACO / HIJUELA Nª12 DEL FUNDO PAILLACO /PREDIO AGRICOLA DE 31,385 HECTAREAS / HIJUELA N°1 DEL PREDIO PAILLACO</t>
  </si>
  <si>
    <t>PASCO CARIQUEO II</t>
  </si>
  <si>
    <t>LOTE A DE LA SUBDIVISION DEL FUNDO VISTA HERMOSA</t>
  </si>
  <si>
    <t>JUAN MELILLAN</t>
  </si>
  <si>
    <t>LOTE B DE LA SUBDIVISION DEL FUNDO VISTA HERMOSA</t>
  </si>
  <si>
    <t>CARAHUE / NUEVA IMPERIAL</t>
  </si>
  <si>
    <t>PASCO CARIQUEO II Y JUAN MELILLAN</t>
  </si>
  <si>
    <t>LOTE C DE LA SUBDIVISION DEL FUNDO VISTA HERMOSA</t>
  </si>
  <si>
    <t>LOTE NªUNO QUE FORMABA PARTE DEL PREDIO DENOMINADO GERMANIA / LOTE NºDOS QUE FORMABA PARTE DEL PREDIO DENOMINADO GERMANIA</t>
  </si>
  <si>
    <t>LOTE A DE LA DIVISION  DE LA HIJUELA DENOMINADA BELLAVISTA</t>
  </si>
  <si>
    <t>LOTE UNO, LOTE 10, LOTE 11, LOTE 2, LOTE 9, LOTE 12, LOTE 3, LOTE 7,LOTE 14, LOTE 4, LOTE 6, LOTE 13, LOTE 5, LOTE 8, LOTE 15,  DE LA DIVISION DE LA HIJUELA  UNO DE LAS CUATRO EN QUE SE DIVIDIO  EL PREDIO RUTICO SANTA ROSA DE ADENCUL. LOTE 1 A, LOTE 1B, LOTE 1C TODOS RESULTANTES DE LA DIVISION  DEL LOTE UNO  FORMADO A LA PARCELA 36 DEL PROYECTO DE PARCELACION  VERTIENTES DE ADENCUL, ADENCUL MALLECO  Y LAS LILAS/ INMUEBLE DENOMINADO  LA TRAGEDA DEL LUGAR LOS NOTROS</t>
  </si>
  <si>
    <t>LOTE A-DOS DE LA SUBDIVISION DEL LOTE A DEL FUNDO CAUPOLICAN</t>
  </si>
  <si>
    <t>JUAN CALVULEO</t>
  </si>
  <si>
    <t>LOTE B DOS DE LA DIVISIÒN DEL LOTE B DEL FUNDO SAN LUIS DEL FORTIN / PARCELA Nº24, COLONIA LOLENCO / LOTE B TRES RESULTANTE DE LA SUBDIVISION DE LA HIJUELA B DEL FUNDO SAN LUIS DEL FORTIN / LOTE B UNO RESULTANTE DE LA SUBDIVISION DE LA HIJUELA B DEL FUNDO SAN LUIS DEL FORTIN / HIJUELA C DEL PLANO DE SUBDIVISION DEL FUNDO SAN LUIS DEL FORTIN</t>
  </si>
  <si>
    <t>LOTE A, LOTE B, LOTE C,LOTE D, LOTE E, LOTE F , LOTE G / LOTE F UNO</t>
  </si>
  <si>
    <t>HIJUELA  92  "QUILAMOPU" / LOTE Nº CUATRO-B</t>
  </si>
  <si>
    <t xml:space="preserve">PREDIO RÚSTICO DENOMINADO "NANCAHUITO" O "NANCAHUITO CHICO", DE CUATROCIENTAS HECTÁREAS DE SUPERFICIE APROXIMADAS </t>
  </si>
  <si>
    <t>JUAN MARIN DOS DE PANTANO</t>
  </si>
  <si>
    <t>LOTE B-DOS</t>
  </si>
  <si>
    <t>LOTE UNO B / LOTE GUION S GUION CUATRO / LOTE GUION S GUION CINCO / LOTE GUION S GUION SIETE / LOTE GUION S GUION OCHO / LOTE S GUION NUEVE / LOTE D / LOTE DOS B /LOTE GUION S GUION SEIS</t>
  </si>
  <si>
    <t>BLANCO LEPIN</t>
  </si>
  <si>
    <t>HUERQUECO DE LA COMUNA DE LAUTARO, HOY COMUNA DE VILCÚN; LOTE B DE CINCO COMA CERO HECTÁREAS DE SUPERFICIE APROXIMADA, RESULTANTE DE LA SUBDIVISIÓN DEL INMUEBLE UBICADO EN LOS MAITENES, DENOMINADO LAS VERTIENTES, QUE CORRESPONDE A LA HIJUELA NÚMERO UNO DE UNA SUPERFICIE DE NUEVE COMA NOVENTA Y TRES HECTÁREAS; UN RETAZO DE TERRENO DE CATORCE COMA SETENTA Y SEIS HECTÁREAS DE SUPERFICIE APROXIMDA DENOMINADO LOTE B, QUE FORMA PARTE DE SUBDIVISIÓN DE LA PARCELA NÚMERO DOS, DE UNA SUPERFICIE APROXIMADA DE TREINTA Y TRES HECTÁREAS, DEL PROYECTO DE PARCELACIÓN EL LLAIMA, UBICADO EN LOS EX DEPARTAMENTOS DE TEMUCO Y LAUTARO, HOY COMUNA DE VILCÚN; LOTE A - DOS, DE UNA SUPERFICIE APROXIMADA DE OCHO HECTÁREAS, RESULTANTE DE LA SUBDIVISIÓN DEL LOTE A DE DIECIOCHO COMA VEINTICUATRO HECTÁREAS DE SUPERFICIE, Y ESTE A SU VEZ DE LA SUBDIVISIÓN DE LA PARCELA NÚMERO DOS, DE UNA SUPERCICIE ORIGINAL DE TREINTA Y TRES HECTÁREAS, DEL PROYECTO D PARCELACIÓN EL LLAIMA, UBICADO EN LOS DEPARTAMENTOS DE TEMUCO Y LAUTARO, HOY COMUNA DE VILCÚN; PROPIEDADES UBICADAS EN EL LUGAR MUCO DE LA COMUNA DE VILCÚN, QUE PARA TODOS LOS EFECTOS LEGALES CONFORMAN UN SOLO INMUEBLE: B.- UNA HIJUELA QUE ERA DE CINCUENTA Y TRES HECTÁREAS APROXIMADA DE LA CUAL SE HAN VENDIDO DOS HECTÁREAS POR LO CUAL LA CABIDA QUEDA REDUCIDA A CINCUENTA Y UNA HECTÁREAS UBICADA EN EL LUGAR MUCO DE ESTE DEPARTAMENTO DE LAUTARO, ACTUALMENTE COMUNA DE VILCÚN, Y C) HIJUELA DE TERRENO DE ONCE HECTÁREAS Y SETENTA Y CINCO ÁREAS DE EXTENSIÓN APROXIMADA, UBICADA EN EL LUGAR MUCO DE ESTE DEPARTAMENTO DE LAUTARO, ACUTLAMENTE COMUNA DE VILCÚN; LOTE CINCO - B DE UNA SUPERFICIE APROXIMADA DE DOCE HECTÁREAS, UBICADO EN EL PROYECTO DE PARCELACIÓN "ARAUCO" DE LA COMUNA DE LAUTARO, HOY COMUNA DE VILCÚN; INMUEBLE UBICDO EN HUERQUECO - DEPARTAMENTO DE LAUTARO, DE LA COMUNA DE VILCÚN, PROVINCIA DE CAUTÍN.- HIJ. SUP. DOS COMA CERO CINCO HECTÁREAS. - HIJUELA D TREINTA COMA TREINTA Y OCHO HECTÁREAS; INMUEBLE UBICADO EN EL LUGAR LOS MAITENES, COMUNA DE VILCÚN, DE UNA SUPERFICIE APROXIMADA DE CUATRO COMA DIECINUEVE HECTÁREAS, QUE CORRESPONDE A LA HIJUELA NÚMERO DIEZ; INMUEBLE UBICADO EN EL LUGAR LOS MAITENES, COMUNA DE VILCÚN, DE UNA SUPERFICIE APROXIMADA DE CUATRO COMA DOCE HECTÁREAS, QUE CORRESPONDE A LA HIJUELA NÚMERO VEINTITRÉS; INMUEBLE UBICADO EN EL LUGAR LOS MAITENES, COMUNA DE VILCÚN, DE UNA SUPERFICIE APROXIMADA DE SEIS COMA DIEZ HECTÁREAS, Y DESLINDA HIJUELA DOCE; INMUEBLE DENOMINDO HIJUELA ONCE UBICADO EN EL LUGAR LOS MAITENES, COMUNA DE VILCÚN, DE UNA SUPERFICIE APROXIMADA DE SEIS COMA VEINTICINCO HECTÁREAS; PROPIEDAD UBICADA EN EL LUGAR LOS MAITENES DE LA COMUNA DE VILCÚN, ANTES COMUNA DE LAUTARO, DE UNA SUPERFICIE DE DOCE COMA VEINTE HECTÁREAS; PROPIEDAD UBICADA EN EL LUGAR LOS MAITENES DE LA COMUNA DE VILCÚN, DE UNA SUPERFICIE DE DOCE COMA VEINTE HECTÁREAS; PROPIEDAD UBICADA EN EL LUGAR LOS MAITENES DE LA COMUNA DE VILCÚN, DENIMINADO LOS CASTAÑOS DE UNA SUPERFICIE DE 17,69 HECTÁREAS; PROPIEDAD CONSISTENTE EN LA PARCELA NÚMERO UNO DEL PROYECTO DE PARCELACIÓN "EL LLAIMA, COMUNA DE VILCÚN, DE TREINTA Y T</t>
  </si>
  <si>
    <t>COMUNIDAD INDÍGENA DEL AYLLU DE CUCUTER</t>
  </si>
  <si>
    <t>LOTE N°7, DE UNA SUPERFICIE DE 370,580METROS CUADRADOS (37,95 HAS)</t>
  </si>
  <si>
    <t>RESTO DE LA HIJUELA NÚMERO TRES/LOTE A/SANTA ELISA</t>
  </si>
  <si>
    <t>HIJUELA DE CIENTO VEINTICINCO HECTÁREAS / RETAZO DE TERRENO DE OCHENTA Y NUEVE HECTÁREAS / RETAZO DE DOSCIENTAS HECTÁREAS/ VARIOS PREDIOS QUE FORMAN PARTE DEL FUNDO SAN JAVIER</t>
  </si>
  <si>
    <t>MARÍA PATRICIA LIELMIL HUAIQUIL</t>
  </si>
  <si>
    <t>HIJUELA NÚMERO 2</t>
  </si>
  <si>
    <t>COMUNIDAD INDÍGENA PURAQUINA</t>
  </si>
  <si>
    <t>HIJUELA NÚMERO 139</t>
  </si>
  <si>
    <t>JUAN LEMUN SAAVEDRA Y LOREN LEMUN SAAVEDR</t>
  </si>
  <si>
    <t>INMUEBLE LOTE UNO GUION A</t>
  </si>
  <si>
    <t>FREIRE/VILCÚN</t>
  </si>
  <si>
    <t>COMUNIDAD INDÍGENA FRANCISCO MILLANAO</t>
  </si>
  <si>
    <t>LOTE NÚMERO DOS B / LOTE B / LOTE NÚMERO DOS GUÓN B / HIJUELA B DE LOS PRADOS/ PARCELA NÚMERO VEINTISEIS / LOTE DE CINCUENTA Y DOS HECTÁREAS /FUNDO DENOMINADO TRANAHUILLIN/PARTE DE LA PARCELA NÚMERO VEINTICINCO DEL PROYECTO DE PARCELACIÓN ALLIPÉN /PARCELA NÚMERO NUEVE DEL PROYECTO DE PARCELACIÓN SANTA CAROLINA</t>
  </si>
  <si>
    <t>COMUNIDAD JUAN LLANCAVIL</t>
  </si>
  <si>
    <t xml:space="preserve">RIAÑO 1A / RIAÑO 2D /RIAÑO 2C /RIAÑO 2 E/RIAÑO 1B </t>
  </si>
  <si>
    <t>C. LORENZO HUINA PICHI CHAPOD MAQUEHUE</t>
  </si>
  <si>
    <t>LOTE A / LOTE C / LOTE RIAÑO DOS GUION A / LOTE RIAÑO DOS GUION B / PARCELA NÚMERO CINCUENTA Y CINCO</t>
  </si>
  <si>
    <t>COMUNIDAD LORENZO CARIMAN</t>
  </si>
  <si>
    <t>LOTE 40 B</t>
  </si>
  <si>
    <t>COMUNIDAD ANTONIO CANIU</t>
  </si>
  <si>
    <t>LOTA A; LOTE UNO; LOTE DE 64 HAS; RESTO DE UN RETAZO DE TERRENO CONSISTENTE EN UN PREDIO DE 12 HECTÁREAS; LOTE X; LOTE B-1; LOTE B-2; LOTE 1B ; LOTE B; RESTO DEL PREDIO DENOMINADO FUNDO SEMILLERO; UNA PARTE DEL FUNDO SAN AURELIO; PARCELA N° 9; PARCELA N° 7; LOTE -3; LOTE 1B, LOTE N° 1 DE 21 HA, PARCELA N° 7, PARCELA N° 6; LOTE 4</t>
  </si>
  <si>
    <t>COMUNIDADES INDÍGENAS TORO LLANQUIMIL, BARTOLO LEVIMIL Y PEDRO MILLANAO HUENUMALAL</t>
  </si>
  <si>
    <t>HIJUELA N° 37 DE 1,52 HECTÁREAS</t>
  </si>
  <si>
    <t>COMUNIDAD INDÍGENA JOSÉ AILLAÑIR DEL PELAL</t>
  </si>
  <si>
    <t>LOTE N° 1 DE UNA SUPERFICIE APROXIMADA DE DOSCIENTOS SETENTA HECTÁREAS, RESULTANTE DE LA SUBDIVISIÓN DEL FUNDO SAN ANTONIO Y RESTO DE LOS DERECHOS DE AGUAS CONSISTENTES EN RESTO DE LAS VEINTE ACCIONES Y CIENTO OCHENTA Y TRES ACCIONES DEL CANAL ALLIPEN</t>
  </si>
  <si>
    <t>INMUEBLE INDIVIDUALIZADO CON EL LEÓN /PREDIO LISBOA</t>
  </si>
  <si>
    <t>HIJUELA DE CUARENTA HECTÁREAS DE EXTENSIÓN</t>
  </si>
  <si>
    <t>LOTE NÚMERO 2 DEL RESTO NO VENDIDO DEL FUNDO SANTA ISABEL</t>
  </si>
  <si>
    <t>LOTE 3 DE LA DIVISIÓN DE LA PARCELA NÚMERO 9 DEL PROYECTO DE PARCELACIÓN DE LOS TERRENOS DE LA COLONIA FEDERICO PEÑA CERECEDA</t>
  </si>
  <si>
    <t>FAMILIA LEMUN SAAVEDRA</t>
  </si>
  <si>
    <t>103 / 108</t>
  </si>
  <si>
    <t>INDIVIDUAL</t>
  </si>
  <si>
    <t>189/140</t>
  </si>
  <si>
    <t>COPROPIEDAD</t>
  </si>
  <si>
    <t>1234 / 1228</t>
  </si>
  <si>
    <t>27/220</t>
  </si>
  <si>
    <t>516 / 61 / 951 / 1370</t>
  </si>
  <si>
    <t>1368 / 2053</t>
  </si>
  <si>
    <t>93/233</t>
  </si>
  <si>
    <t>363 / 110</t>
  </si>
  <si>
    <t>346/347/348/349/357</t>
  </si>
  <si>
    <t>1369 / 2053</t>
  </si>
  <si>
    <t>28 / 31</t>
  </si>
  <si>
    <t>4 / 5 / 9 / 20 / 21 / 23 / 28 / 29</t>
  </si>
  <si>
    <t>358/380</t>
  </si>
  <si>
    <t>358//380</t>
  </si>
  <si>
    <t>29 / 30204001</t>
  </si>
  <si>
    <t>1760 / 1274</t>
  </si>
  <si>
    <t>584 / 459 / 458</t>
  </si>
  <si>
    <t>608/632</t>
  </si>
  <si>
    <t>851/ 663/ 590 / 603 / 601/ 1244/ 1232 / 913 / 623 /685 / 158/ 1408 /970 /483 /1499 /707</t>
  </si>
  <si>
    <t xml:space="preserve">1962 / 1842 </t>
  </si>
  <si>
    <t>1728/ 578 /907</t>
  </si>
  <si>
    <t>SIN PJ</t>
  </si>
  <si>
    <t>JOSE MANUEL GUILCAN</t>
  </si>
  <si>
    <t>LONKO SEGUNDO CAMARGO LOF BERNARDO ÑANCO</t>
  </si>
  <si>
    <t>TXOKIN PEHUEN</t>
  </si>
  <si>
    <t>JUAN CANULEO PINOLEO</t>
  </si>
  <si>
    <t>ANTONIO CHEPO</t>
  </si>
  <si>
    <t xml:space="preserve">LORENZO PILQUIMAN, LORENZO PILQUIMAN DE LORCURA, ESTEBAN YEVILAO, KELLGCO, LORENZO LEPIN MILLAHUAL, JUAN LINCOPAN, KRALHUE, SEGUNDO YEVILAO LEPIN, VENANCIO ÑEGUEY, FRANCISCO MILLABUR CAU CAU, JUAN HUICHALAO PORMA, EL SALTO DE LORCURA, JOSÉ LINCOPAN DEPUMAN, LORENZO NECULQUEO, JOSÉ HUMBERTO MILLAHUAL MIQUIHUE Y PAILLACO </t>
  </si>
  <si>
    <t>2-3-8-11-13-15-36-93-94-146-22-228-237-243-288-37</t>
  </si>
  <si>
    <t xml:space="preserve">RESTO DEL LOTE N° 150 -A ;  RESTO DE LA HIJUELA N° 150-B ,  HIJUELA N° 148 ;  EL MANZANO, HIJUELA NÚMERO DOS ;   PREDIO DE DIECIOCHO COMA NOVENTA HECTÁREAS ;   HIJUELA N° 99 </t>
  </si>
  <si>
    <t>RETAZO DE TERRENO DE QUINIENTAS TREINTA Y DOS COMA OCHO HECTÁREAS APROXIMADAS DEL INMUEBLE DENOMINADO SANTA FELISA, HOY CONOCIDO COMO ENTRE RÍOS .   UN DERECHO DE APROVECHAMIENTO DE AGUAS SUPERFICIALES Y CORRIENTES DE USO PERMANENTE Y CONTINUO DE UN TOTAL DE TREINTA Y SEIS LITROS POR SEGUNDO DEL ESTERO PUÑOCHO.</t>
  </si>
  <si>
    <t>PREDIO DENOMINADO ETIOPÍA UBICADO EN LA COMUNA DE CURACAUTÍN/ HIJUELA UNO / HIJUELA DOS</t>
  </si>
  <si>
    <t>LOTE A; LOTE B-2; LOTE B-3</t>
  </si>
  <si>
    <t>LOTE N° 9; LOTE N° 1 /  LOTE N° 2-A</t>
  </si>
  <si>
    <t>LOTE E DOS Y LOTE F DOS</t>
  </si>
  <si>
    <t>JOSE ANDRÉS PORMA DE LOS BATROS DEL TERRITORIO DE HUENTELOLEN</t>
  </si>
  <si>
    <t>LOTE A UNO, LOTE A DOS A, PARCELA N° 11 CHIGUAIHUE, FUNDO ALBOYANCO, PREDIO LA VIÑA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</si>
</sst>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indexed="81"/>
      <name val="Tahoma"/>
      <family val="2"/>
    </font>
    <font>
      <sz val="9"/>
      <color indexed="81"/>
      <name val="Tahoma"/>
      <family val="2"/>
    </font>
    <font>
      <sz val="9"/>
      <name val="Verdana Pro"/>
      <family val="2"/>
    </font>
    <font>
      <b/>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18" fillId="34" borderId="13" xfId="0" applyFont="1" applyFill="1" applyBorder="1" applyAlignment="1">
      <alignment horizontal="center"/>
    </xf>
    <xf numFmtId="0" fontId="21" fillId="34" borderId="13" xfId="0" applyFont="1" applyFill="1" applyBorder="1" applyAlignment="1">
      <alignment horizontal="center" vertical="center" wrapText="1"/>
    </xf>
    <xf numFmtId="3" fontId="21" fillId="34" borderId="13" xfId="0" applyNumberFormat="1" applyFont="1" applyFill="1" applyBorder="1" applyAlignment="1">
      <alignment horizontal="center" vertical="center" wrapText="1"/>
    </xf>
    <xf numFmtId="3" fontId="21" fillId="34" borderId="15" xfId="0" applyNumberFormat="1" applyFont="1" applyFill="1" applyBorder="1" applyAlignment="1">
      <alignment horizontal="center" vertical="center" wrapText="1"/>
    </xf>
    <xf numFmtId="3" fontId="21" fillId="34" borderId="15" xfId="0" applyNumberFormat="1" applyFont="1" applyFill="1" applyBorder="1" applyAlignment="1">
      <alignment horizontal="center" vertical="center"/>
    </xf>
    <xf numFmtId="0" fontId="22" fillId="34" borderId="0" xfId="0" applyFont="1" applyFill="1"/>
    <xf numFmtId="0" fontId="22" fillId="33" borderId="10" xfId="0" applyFont="1" applyFill="1" applyBorder="1" applyAlignment="1">
      <alignment horizontal="center" vertical="center" wrapText="1"/>
    </xf>
    <xf numFmtId="3" fontId="18" fillId="34" borderId="13" xfId="0" applyNumberFormat="1" applyFont="1" applyFill="1" applyBorder="1" applyAlignment="1">
      <alignment horizontal="center"/>
    </xf>
    <xf numFmtId="0" fontId="18" fillId="34" borderId="0" xfId="0" applyFont="1" applyFill="1"/>
    <xf numFmtId="0" fontId="22" fillId="34" borderId="0" xfId="0" applyFont="1" applyFill="1" applyAlignment="1">
      <alignment horizontal="center"/>
    </xf>
    <xf numFmtId="0" fontId="22" fillId="33" borderId="11" xfId="0" applyFont="1" applyFill="1" applyBorder="1" applyAlignment="1">
      <alignment horizontal="center" vertical="center" wrapText="1"/>
    </xf>
    <xf numFmtId="0" fontId="22" fillId="33" borderId="12" xfId="0" applyFont="1" applyFill="1" applyBorder="1" applyAlignment="1">
      <alignment horizontal="center" vertical="center" wrapText="1"/>
    </xf>
    <xf numFmtId="0" fontId="18" fillId="35" borderId="0" xfId="0" applyFont="1" applyFill="1"/>
    <xf numFmtId="0" fontId="18" fillId="34" borderId="0" xfId="0" applyFont="1" applyFill="1" applyAlignment="1">
      <alignment horizontal="center"/>
    </xf>
    <xf numFmtId="0" fontId="18" fillId="34" borderId="14" xfId="0" applyFont="1" applyFill="1" applyBorder="1" applyAlignment="1" applyProtection="1">
      <alignment horizontal="center" vertical="center" wrapText="1"/>
      <protection locked="0"/>
    </xf>
    <xf numFmtId="3" fontId="0" fillId="0" borderId="0" xfId="0" applyNumberFormat="1"/>
    <xf numFmtId="0" fontId="0" fillId="34" borderId="13" xfId="0" applyFill="1" applyBorder="1" applyAlignment="1">
      <alignment horizontal="center"/>
    </xf>
    <xf numFmtId="3" fontId="0" fillId="34" borderId="13" xfId="0" applyNumberFormat="1" applyFill="1" applyBorder="1" applyAlignment="1">
      <alignment horizontal="center"/>
    </xf>
    <xf numFmtId="0" fontId="0" fillId="0" borderId="0" xfId="0"/>
    <xf numFmtId="0" fontId="0" fillId="34" borderId="14" xfId="0" applyFill="1" applyBorder="1" applyAlignment="1">
      <alignment horizontal="center"/>
    </xf>
    <xf numFmtId="0" fontId="14" fillId="34" borderId="13" xfId="0" applyFont="1" applyFill="1" applyBorder="1" applyAlignment="1">
      <alignment horizontal="center"/>
    </xf>
    <xf numFmtId="0" fontId="0" fillId="34" borderId="15" xfId="0" applyFill="1" applyBorder="1" applyAlignment="1">
      <alignment horizontal="center"/>
    </xf>
    <xf numFmtId="0" fontId="0" fillId="34" borderId="14" xfId="0" applyFill="1" applyBorder="1" applyAlignment="1">
      <alignment horizontal="left"/>
    </xf>
    <xf numFmtId="0" fontId="0" fillId="34" borderId="13" xfId="0" applyFill="1" applyBorder="1" applyAlignment="1">
      <alignment horizontal="left"/>
    </xf>
    <xf numFmtId="0" fontId="0" fillId="34" borderId="15" xfId="0" applyFill="1" applyBorder="1" applyAlignment="1">
      <alignment horizontal="left"/>
    </xf>
    <xf numFmtId="0" fontId="0" fillId="34" borderId="13" xfId="0" applyFill="1" applyBorder="1"/>
    <xf numFmtId="0" fontId="0" fillId="34" borderId="14" xfId="0" applyFill="1" applyBorder="1" applyAlignment="1" applyProtection="1">
      <alignment horizontal="center" vertical="center" wrapText="1"/>
      <protection locked="0"/>
    </xf>
    <xf numFmtId="3" fontId="0" fillId="34" borderId="14" xfId="0" applyNumberFormat="1" applyFill="1" applyBorder="1" applyAlignment="1" applyProtection="1">
      <alignment horizontal="center" vertical="center" wrapText="1"/>
      <protection locked="0"/>
    </xf>
    <xf numFmtId="16" fontId="0" fillId="34" borderId="14" xfId="0" applyNumberFormat="1" applyFill="1" applyBorder="1" applyAlignment="1" applyProtection="1">
      <alignment horizontal="center" vertical="center" wrapText="1"/>
      <protection locked="0"/>
    </xf>
    <xf numFmtId="0" fontId="0" fillId="34" borderId="13" xfId="0" applyFill="1" applyBorder="1" applyAlignment="1" applyProtection="1">
      <alignment horizontal="center" vertical="center" wrapText="1"/>
      <protection locked="0"/>
    </xf>
    <xf numFmtId="0" fontId="0" fillId="34" borderId="13" xfId="0" applyFill="1" applyBorder="1" applyAlignment="1">
      <alignment horizontal="center" wrapText="1"/>
    </xf>
    <xf numFmtId="3" fontId="0" fillId="34" borderId="14" xfId="0" applyNumberFormat="1" applyFill="1" applyBorder="1" applyAlignment="1">
      <alignment horizontal="center"/>
    </xf>
    <xf numFmtId="3" fontId="0" fillId="34" borderId="15" xfId="0" applyNumberFormat="1" applyFill="1" applyBorder="1" applyAlignment="1">
      <alignment horizontal="center"/>
    </xf>
    <xf numFmtId="0" fontId="22" fillId="34" borderId="0" xfId="0" applyFont="1" applyFill="1" applyAlignment="1"/>
    <xf numFmtId="0" fontId="22" fillId="33" borderId="10" xfId="0" applyFont="1" applyFill="1" applyBorder="1" applyAlignment="1">
      <alignment vertical="center" wrapText="1"/>
    </xf>
    <xf numFmtId="0" fontId="22" fillId="33" borderId="12" xfId="0" applyFont="1" applyFill="1" applyBorder="1" applyAlignment="1">
      <alignment vertical="center" wrapText="1"/>
    </xf>
    <xf numFmtId="0" fontId="0" fillId="34" borderId="14" xfId="0" applyFill="1" applyBorder="1" applyAlignment="1">
      <alignment vertical="center" wrapText="1"/>
    </xf>
    <xf numFmtId="0" fontId="0" fillId="34" borderId="14" xfId="0" applyFill="1" applyBorder="1" applyAlignment="1"/>
    <xf numFmtId="0" fontId="0" fillId="34" borderId="13" xfId="0" applyFill="1" applyBorder="1" applyAlignment="1"/>
    <xf numFmtId="0" fontId="0" fillId="34" borderId="13" xfId="0" applyFill="1" applyBorder="1" applyAlignment="1">
      <alignment vertical="center" wrapText="1"/>
    </xf>
    <xf numFmtId="0" fontId="0" fillId="34" borderId="15" xfId="0" applyFill="1" applyBorder="1" applyAlignment="1"/>
    <xf numFmtId="0" fontId="18" fillId="34" borderId="0" xfId="0" applyFont="1" applyFill="1" applyAlignme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704850</xdr:colOff>
      <xdr:row>0</xdr:row>
      <xdr:rowOff>0</xdr:rowOff>
    </xdr:from>
    <xdr:to>
      <xdr:col>5</xdr:col>
      <xdr:colOff>709115</xdr:colOff>
      <xdr:row>3</xdr:row>
      <xdr:rowOff>123825</xdr:rowOff>
    </xdr:to>
    <xdr:pic>
      <xdr:nvPicPr>
        <xdr:cNvPr id="3" name="11 Imagen" descr="http://www.conadi-siti.cl/tmp/10259398">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57375" y="0"/>
          <a:ext cx="7005140" cy="695325"/>
        </a:xfrm>
        <a:prstGeom prst="rect">
          <a:avLst/>
        </a:prstGeom>
        <a:noFill/>
        <a:ln w="9525">
          <a:noFill/>
          <a:miter lim="800000"/>
          <a:headEnd/>
          <a:tailEnd/>
        </a:ln>
      </xdr:spPr>
    </xdr:pic>
    <xdr:clientData/>
  </xdr:twoCellAnchor>
  <xdr:twoCellAnchor>
    <xdr:from>
      <xdr:col>1</xdr:col>
      <xdr:colOff>790575</xdr:colOff>
      <xdr:row>4</xdr:row>
      <xdr:rowOff>114300</xdr:rowOff>
    </xdr:from>
    <xdr:to>
      <xdr:col>5</xdr:col>
      <xdr:colOff>228600</xdr:colOff>
      <xdr:row>7</xdr:row>
      <xdr:rowOff>114300</xdr:rowOff>
    </xdr:to>
    <xdr:sp macro="" textlink="">
      <xdr:nvSpPr>
        <xdr:cNvPr id="4" name="3 CuadroTexto">
          <a:extLst>
            <a:ext uri="{FF2B5EF4-FFF2-40B4-BE49-F238E27FC236}">
              <a16:creationId xmlns:a16="http://schemas.microsoft.com/office/drawing/2014/main" id="{00000000-0008-0000-0100-000004000000}"/>
            </a:ext>
          </a:extLst>
        </xdr:cNvPr>
        <xdr:cNvSpPr txBox="1"/>
      </xdr:nvSpPr>
      <xdr:spPr bwMode="auto">
        <a:xfrm>
          <a:off x="1943100" y="876300"/>
          <a:ext cx="6438900" cy="5715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800"/>
            <a:t>Base de datos de compras</a:t>
          </a:r>
          <a:r>
            <a:rPr lang="es-ES" sz="1800" baseline="0"/>
            <a:t> históricas 20B</a:t>
          </a:r>
          <a:endParaRPr lang="es-ES" sz="1800"/>
        </a:p>
        <a:p>
          <a:r>
            <a:rPr lang="es-ES" sz="1200"/>
            <a:t>Información actualizada al 12-05-2022</a:t>
          </a:r>
        </a:p>
      </xdr:txBody>
    </xdr:sp>
    <xdr:clientData/>
  </xdr:twoCellAnchor>
  <xdr:twoCellAnchor editAs="oneCell">
    <xdr:from>
      <xdr:col>0</xdr:col>
      <xdr:colOff>0</xdr:colOff>
      <xdr:row>0</xdr:row>
      <xdr:rowOff>0</xdr:rowOff>
    </xdr:from>
    <xdr:to>
      <xdr:col>0</xdr:col>
      <xdr:colOff>1876424</xdr:colOff>
      <xdr:row>7</xdr:row>
      <xdr:rowOff>161925</xdr:rowOff>
    </xdr:to>
    <xdr:pic>
      <xdr:nvPicPr>
        <xdr:cNvPr id="5" name="4 Imagen">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rcRect/>
        <a:stretch>
          <a:fillRect/>
        </a:stretch>
      </xdr:blipFill>
      <xdr:spPr bwMode="auto">
        <a:xfrm>
          <a:off x="0" y="0"/>
          <a:ext cx="1876424" cy="14954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9"/>
  <sheetViews>
    <sheetView workbookViewId="0">
      <selection activeCell="G36" sqref="G36"/>
    </sheetView>
  </sheetViews>
  <sheetFormatPr baseColWidth="10" defaultRowHeight="15" x14ac:dyDescent="0.25"/>
  <cols>
    <col min="1" max="1" width="16" customWidth="1"/>
    <col min="2" max="2" width="24.42578125" customWidth="1"/>
    <col min="3" max="3" width="28.42578125" bestFit="1" customWidth="1"/>
    <col min="4" max="4" width="32.85546875" bestFit="1" customWidth="1"/>
  </cols>
  <sheetData>
    <row r="3" spans="1:4" x14ac:dyDescent="0.25">
      <c r="B3" t="s">
        <v>337</v>
      </c>
    </row>
    <row r="4" spans="1:4" x14ac:dyDescent="0.25">
      <c r="A4" t="s">
        <v>338</v>
      </c>
      <c r="B4" t="s">
        <v>391</v>
      </c>
      <c r="C4" t="s">
        <v>393</v>
      </c>
      <c r="D4" t="s">
        <v>392</v>
      </c>
    </row>
    <row r="5" spans="1:4" x14ac:dyDescent="0.25">
      <c r="A5">
        <v>1994</v>
      </c>
      <c r="B5">
        <v>16</v>
      </c>
      <c r="C5">
        <v>1643766000</v>
      </c>
      <c r="D5">
        <v>16</v>
      </c>
    </row>
    <row r="6" spans="1:4" x14ac:dyDescent="0.25">
      <c r="A6">
        <v>1995</v>
      </c>
      <c r="B6">
        <v>14</v>
      </c>
      <c r="C6">
        <v>629555658</v>
      </c>
      <c r="D6">
        <v>14</v>
      </c>
    </row>
    <row r="7" spans="1:4" x14ac:dyDescent="0.25">
      <c r="A7">
        <v>1996</v>
      </c>
      <c r="B7">
        <v>15</v>
      </c>
      <c r="C7">
        <v>1514711286</v>
      </c>
      <c r="D7">
        <v>15</v>
      </c>
    </row>
    <row r="8" spans="1:4" x14ac:dyDescent="0.25">
      <c r="A8">
        <v>1997</v>
      </c>
      <c r="B8">
        <v>15</v>
      </c>
      <c r="C8">
        <v>1962759500</v>
      </c>
      <c r="D8">
        <v>15</v>
      </c>
    </row>
    <row r="9" spans="1:4" x14ac:dyDescent="0.25">
      <c r="A9">
        <v>1998</v>
      </c>
      <c r="B9">
        <v>22</v>
      </c>
      <c r="C9">
        <v>4598299000</v>
      </c>
      <c r="D9">
        <v>22</v>
      </c>
    </row>
    <row r="10" spans="1:4" x14ac:dyDescent="0.25">
      <c r="A10">
        <v>1999</v>
      </c>
      <c r="B10">
        <v>32</v>
      </c>
      <c r="C10">
        <v>7240702885</v>
      </c>
      <c r="D10">
        <v>32</v>
      </c>
    </row>
    <row r="11" spans="1:4" x14ac:dyDescent="0.25">
      <c r="A11">
        <v>2000</v>
      </c>
      <c r="B11">
        <v>13</v>
      </c>
      <c r="C11">
        <v>4108740000</v>
      </c>
      <c r="D11">
        <v>13</v>
      </c>
    </row>
    <row r="12" spans="1:4" x14ac:dyDescent="0.25">
      <c r="A12">
        <v>2001</v>
      </c>
      <c r="B12">
        <v>8</v>
      </c>
      <c r="C12">
        <v>3726603100</v>
      </c>
      <c r="D12">
        <v>8</v>
      </c>
    </row>
    <row r="13" spans="1:4" x14ac:dyDescent="0.25">
      <c r="A13">
        <v>2002</v>
      </c>
      <c r="B13">
        <v>23</v>
      </c>
      <c r="C13">
        <v>8161454098</v>
      </c>
      <c r="D13">
        <v>23</v>
      </c>
    </row>
    <row r="14" spans="1:4" x14ac:dyDescent="0.25">
      <c r="A14">
        <v>2003</v>
      </c>
      <c r="B14">
        <v>24</v>
      </c>
      <c r="C14">
        <v>6778131170</v>
      </c>
      <c r="D14">
        <v>24</v>
      </c>
    </row>
    <row r="15" spans="1:4" x14ac:dyDescent="0.25">
      <c r="A15">
        <v>2004</v>
      </c>
      <c r="B15">
        <v>34</v>
      </c>
      <c r="C15">
        <v>9554879187</v>
      </c>
      <c r="D15">
        <v>34</v>
      </c>
    </row>
    <row r="16" spans="1:4" x14ac:dyDescent="0.25">
      <c r="A16">
        <v>2005</v>
      </c>
      <c r="B16">
        <v>21</v>
      </c>
      <c r="C16">
        <v>7012434237</v>
      </c>
      <c r="D16">
        <v>21</v>
      </c>
    </row>
    <row r="17" spans="1:4" x14ac:dyDescent="0.25">
      <c r="A17">
        <v>2006</v>
      </c>
      <c r="B17">
        <v>18</v>
      </c>
      <c r="C17">
        <v>7973960265</v>
      </c>
      <c r="D17">
        <v>18</v>
      </c>
    </row>
    <row r="18" spans="1:4" x14ac:dyDescent="0.25">
      <c r="A18">
        <v>2007</v>
      </c>
      <c r="B18">
        <v>30</v>
      </c>
      <c r="C18">
        <v>11837615440</v>
      </c>
      <c r="D18">
        <v>30</v>
      </c>
    </row>
    <row r="19" spans="1:4" x14ac:dyDescent="0.25">
      <c r="A19">
        <v>2008</v>
      </c>
      <c r="B19">
        <v>29</v>
      </c>
      <c r="C19">
        <v>13057577000</v>
      </c>
      <c r="D19">
        <v>29</v>
      </c>
    </row>
    <row r="20" spans="1:4" x14ac:dyDescent="0.25">
      <c r="A20">
        <v>2009</v>
      </c>
      <c r="B20">
        <v>48</v>
      </c>
      <c r="C20">
        <v>30437897275.200001</v>
      </c>
      <c r="D20">
        <v>48</v>
      </c>
    </row>
    <row r="21" spans="1:4" x14ac:dyDescent="0.25">
      <c r="A21">
        <v>2010</v>
      </c>
      <c r="B21">
        <v>20</v>
      </c>
      <c r="C21">
        <v>9203373426</v>
      </c>
      <c r="D21">
        <v>20</v>
      </c>
    </row>
    <row r="22" spans="1:4" x14ac:dyDescent="0.25">
      <c r="A22">
        <v>2011</v>
      </c>
      <c r="B22">
        <v>54</v>
      </c>
      <c r="C22">
        <v>27407107986.99511</v>
      </c>
      <c r="D22">
        <v>54</v>
      </c>
    </row>
    <row r="23" spans="1:4" x14ac:dyDescent="0.25">
      <c r="A23">
        <v>2012</v>
      </c>
      <c r="B23">
        <v>82</v>
      </c>
      <c r="C23">
        <v>26412045797</v>
      </c>
      <c r="D23">
        <v>82</v>
      </c>
    </row>
    <row r="24" spans="1:4" x14ac:dyDescent="0.25">
      <c r="A24">
        <v>2013</v>
      </c>
      <c r="B24">
        <v>70</v>
      </c>
      <c r="C24">
        <v>19250340996</v>
      </c>
      <c r="D24">
        <v>70</v>
      </c>
    </row>
    <row r="25" spans="1:4" x14ac:dyDescent="0.25">
      <c r="A25">
        <v>2014</v>
      </c>
      <c r="B25">
        <v>79</v>
      </c>
      <c r="C25">
        <v>43046512960</v>
      </c>
      <c r="D25">
        <v>79</v>
      </c>
    </row>
    <row r="26" spans="1:4" x14ac:dyDescent="0.25">
      <c r="A26">
        <v>2015</v>
      </c>
      <c r="B26">
        <v>84</v>
      </c>
      <c r="C26">
        <v>66216478460</v>
      </c>
      <c r="D26">
        <v>84</v>
      </c>
    </row>
    <row r="27" spans="1:4" x14ac:dyDescent="0.25">
      <c r="A27">
        <v>2016</v>
      </c>
      <c r="B27">
        <v>15</v>
      </c>
      <c r="C27">
        <v>4893913500</v>
      </c>
      <c r="D27">
        <v>15</v>
      </c>
    </row>
    <row r="28" spans="1:4" x14ac:dyDescent="0.25">
      <c r="A28" t="s">
        <v>333</v>
      </c>
    </row>
    <row r="29" spans="1:4" x14ac:dyDescent="0.25">
      <c r="A29" t="s">
        <v>332</v>
      </c>
      <c r="B29">
        <v>766</v>
      </c>
      <c r="C29">
        <v>316668859227.19513</v>
      </c>
      <c r="D29">
        <v>766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L903"/>
  <sheetViews>
    <sheetView tabSelected="1" topLeftCell="A867" workbookViewId="0">
      <selection activeCell="G881" sqref="G881"/>
    </sheetView>
  </sheetViews>
  <sheetFormatPr baseColWidth="10" defaultRowHeight="15" x14ac:dyDescent="0.25"/>
  <cols>
    <col min="1" max="1" width="30.28515625" style="9" customWidth="1"/>
    <col min="2" max="2" width="31.7109375" style="42" customWidth="1"/>
    <col min="3" max="3" width="30.7109375" style="42" customWidth="1"/>
    <col min="4" max="4" width="28.42578125" style="42" customWidth="1"/>
    <col min="5" max="5" width="32.85546875" style="42" customWidth="1"/>
    <col min="6" max="6" width="23.7109375" style="42" customWidth="1"/>
    <col min="7" max="7" width="59.85546875" style="14" customWidth="1"/>
    <col min="8" max="8" width="29.85546875" style="14" customWidth="1"/>
    <col min="9" max="9" width="56.85546875" style="14" customWidth="1"/>
    <col min="10" max="10" width="26.85546875" style="9" customWidth="1"/>
    <col min="11" max="11" width="28.7109375" style="9" customWidth="1"/>
    <col min="12" max="12" width="22.7109375" style="9" customWidth="1"/>
    <col min="13" max="16384" width="11.42578125" style="9"/>
  </cols>
  <sheetData>
    <row r="8" spans="1:12" ht="15.75" thickBot="1" x14ac:dyDescent="0.3">
      <c r="A8" s="6"/>
      <c r="B8" s="34"/>
      <c r="C8" s="34"/>
      <c r="D8" s="34"/>
      <c r="E8" s="34"/>
      <c r="F8" s="34"/>
      <c r="G8" s="10"/>
      <c r="H8" s="10"/>
      <c r="I8" s="10"/>
      <c r="J8" s="6"/>
      <c r="K8" s="6"/>
      <c r="L8" s="6"/>
    </row>
    <row r="9" spans="1:12" ht="33.75" customHeight="1" thickBot="1" x14ac:dyDescent="0.3">
      <c r="A9" s="11" t="s">
        <v>394</v>
      </c>
      <c r="B9" s="35" t="s">
        <v>395</v>
      </c>
      <c r="C9" s="36" t="s">
        <v>396</v>
      </c>
      <c r="D9" s="36" t="s">
        <v>397</v>
      </c>
      <c r="E9" s="35" t="s">
        <v>398</v>
      </c>
      <c r="F9" s="36" t="s">
        <v>399</v>
      </c>
      <c r="G9" s="7" t="s">
        <v>400</v>
      </c>
      <c r="H9" s="12" t="s">
        <v>401</v>
      </c>
      <c r="I9" s="12" t="s">
        <v>405</v>
      </c>
      <c r="J9" s="7" t="s">
        <v>402</v>
      </c>
      <c r="K9" s="7" t="s">
        <v>403</v>
      </c>
      <c r="L9" s="7" t="s">
        <v>404</v>
      </c>
    </row>
    <row r="10" spans="1:12" x14ac:dyDescent="0.25">
      <c r="A10" s="20">
        <v>1994</v>
      </c>
      <c r="B10" s="37" t="s">
        <v>406</v>
      </c>
      <c r="C10" s="38" t="s">
        <v>407</v>
      </c>
      <c r="D10" s="38" t="s">
        <v>408</v>
      </c>
      <c r="E10" s="38" t="s">
        <v>408</v>
      </c>
      <c r="F10" s="38" t="s">
        <v>406</v>
      </c>
      <c r="G10" s="23" t="s">
        <v>409</v>
      </c>
      <c r="H10" s="20">
        <v>22</v>
      </c>
      <c r="I10" s="20" t="s">
        <v>410</v>
      </c>
      <c r="J10" s="32">
        <v>52000000</v>
      </c>
      <c r="K10" s="20">
        <v>22</v>
      </c>
      <c r="L10" s="20">
        <v>342</v>
      </c>
    </row>
    <row r="11" spans="1:12" x14ac:dyDescent="0.25">
      <c r="A11" s="17">
        <v>1994</v>
      </c>
      <c r="B11" s="39" t="s">
        <v>412</v>
      </c>
      <c r="C11" s="39" t="s">
        <v>413</v>
      </c>
      <c r="D11" s="39" t="s">
        <v>414</v>
      </c>
      <c r="E11" s="39" t="s">
        <v>414</v>
      </c>
      <c r="F11" s="39" t="s">
        <v>412</v>
      </c>
      <c r="G11" s="24" t="s">
        <v>415</v>
      </c>
      <c r="H11" s="17">
        <v>20</v>
      </c>
      <c r="I11" s="17" t="s">
        <v>416</v>
      </c>
      <c r="J11" s="18">
        <v>41000000</v>
      </c>
      <c r="K11" s="17">
        <v>3</v>
      </c>
      <c r="L11" s="17">
        <v>36.5</v>
      </c>
    </row>
    <row r="12" spans="1:12" x14ac:dyDescent="0.25">
      <c r="A12" s="17">
        <v>1994</v>
      </c>
      <c r="B12" s="39" t="s">
        <v>417</v>
      </c>
      <c r="C12" s="39" t="s">
        <v>418</v>
      </c>
      <c r="D12" s="39" t="s">
        <v>419</v>
      </c>
      <c r="E12" s="39" t="s">
        <v>419</v>
      </c>
      <c r="F12" s="39" t="s">
        <v>417</v>
      </c>
      <c r="G12" s="24" t="s">
        <v>420</v>
      </c>
      <c r="H12" s="17">
        <v>20</v>
      </c>
      <c r="I12" s="17" t="s">
        <v>421</v>
      </c>
      <c r="J12" s="18">
        <v>212000000</v>
      </c>
      <c r="K12" s="17">
        <v>19</v>
      </c>
      <c r="L12" s="17">
        <v>1108</v>
      </c>
    </row>
    <row r="13" spans="1:12" x14ac:dyDescent="0.25">
      <c r="A13" s="17">
        <v>1994</v>
      </c>
      <c r="B13" s="39" t="s">
        <v>412</v>
      </c>
      <c r="C13" s="39" t="s">
        <v>422</v>
      </c>
      <c r="D13" s="39" t="s">
        <v>423</v>
      </c>
      <c r="E13" s="39" t="s">
        <v>423</v>
      </c>
      <c r="F13" s="39" t="s">
        <v>412</v>
      </c>
      <c r="G13" s="24" t="s">
        <v>424</v>
      </c>
      <c r="H13" s="17">
        <v>61</v>
      </c>
      <c r="I13" s="17" t="s">
        <v>425</v>
      </c>
      <c r="J13" s="18">
        <v>221000000</v>
      </c>
      <c r="K13" s="17">
        <v>33</v>
      </c>
      <c r="L13" s="17">
        <v>540</v>
      </c>
    </row>
    <row r="14" spans="1:12" x14ac:dyDescent="0.25">
      <c r="A14" s="17">
        <v>1994</v>
      </c>
      <c r="B14" s="39" t="s">
        <v>417</v>
      </c>
      <c r="C14" s="39" t="s">
        <v>418</v>
      </c>
      <c r="D14" s="39" t="s">
        <v>426</v>
      </c>
      <c r="E14" s="39" t="s">
        <v>426</v>
      </c>
      <c r="F14" s="39" t="s">
        <v>417</v>
      </c>
      <c r="G14" s="24" t="s">
        <v>427</v>
      </c>
      <c r="H14" s="17">
        <v>85</v>
      </c>
      <c r="I14" s="17" t="s">
        <v>428</v>
      </c>
      <c r="J14" s="18">
        <v>155000000</v>
      </c>
      <c r="K14" s="17">
        <v>50</v>
      </c>
      <c r="L14" s="17">
        <v>2694.2</v>
      </c>
    </row>
    <row r="15" spans="1:12" x14ac:dyDescent="0.25">
      <c r="A15" s="17">
        <v>1994</v>
      </c>
      <c r="B15" s="39" t="s">
        <v>412</v>
      </c>
      <c r="C15" s="39" t="s">
        <v>422</v>
      </c>
      <c r="D15" s="39" t="s">
        <v>423</v>
      </c>
      <c r="E15" s="39" t="s">
        <v>423</v>
      </c>
      <c r="F15" s="39" t="s">
        <v>412</v>
      </c>
      <c r="G15" s="24" t="s">
        <v>429</v>
      </c>
      <c r="H15" s="17">
        <v>33</v>
      </c>
      <c r="I15" s="17" t="s">
        <v>430</v>
      </c>
      <c r="J15" s="18">
        <v>73000000</v>
      </c>
      <c r="K15" s="17">
        <v>12</v>
      </c>
      <c r="L15" s="17">
        <v>236.3</v>
      </c>
    </row>
    <row r="16" spans="1:12" x14ac:dyDescent="0.25">
      <c r="A16" s="17">
        <v>1994</v>
      </c>
      <c r="B16" s="39" t="s">
        <v>412</v>
      </c>
      <c r="C16" s="39" t="s">
        <v>422</v>
      </c>
      <c r="D16" s="39" t="s">
        <v>423</v>
      </c>
      <c r="E16" s="39" t="s">
        <v>423</v>
      </c>
      <c r="F16" s="39" t="s">
        <v>412</v>
      </c>
      <c r="G16" s="24" t="s">
        <v>431</v>
      </c>
      <c r="H16" s="17">
        <v>33</v>
      </c>
      <c r="I16" s="17" t="s">
        <v>432</v>
      </c>
      <c r="J16" s="18">
        <v>30000000</v>
      </c>
      <c r="K16" s="17">
        <v>13</v>
      </c>
      <c r="L16" s="17">
        <v>77.3</v>
      </c>
    </row>
    <row r="17" spans="1:12" x14ac:dyDescent="0.25">
      <c r="A17" s="17">
        <v>1994</v>
      </c>
      <c r="B17" s="39" t="s">
        <v>433</v>
      </c>
      <c r="C17" s="39" t="s">
        <v>434</v>
      </c>
      <c r="D17" s="39" t="s">
        <v>435</v>
      </c>
      <c r="E17" s="39" t="s">
        <v>435</v>
      </c>
      <c r="F17" s="39" t="s">
        <v>436</v>
      </c>
      <c r="G17" s="24" t="s">
        <v>438</v>
      </c>
      <c r="H17" s="17">
        <v>1</v>
      </c>
      <c r="I17" s="17" t="s">
        <v>439</v>
      </c>
      <c r="J17" s="18">
        <v>63000000</v>
      </c>
      <c r="K17" s="17">
        <v>17</v>
      </c>
      <c r="L17" s="17">
        <v>52.5</v>
      </c>
    </row>
    <row r="18" spans="1:12" x14ac:dyDescent="0.25">
      <c r="A18" s="17">
        <v>1994</v>
      </c>
      <c r="B18" s="39" t="s">
        <v>412</v>
      </c>
      <c r="C18" s="39" t="s">
        <v>422</v>
      </c>
      <c r="D18" s="39" t="s">
        <v>441</v>
      </c>
      <c r="E18" s="39" t="s">
        <v>441</v>
      </c>
      <c r="F18" s="39" t="s">
        <v>412</v>
      </c>
      <c r="G18" s="24" t="s">
        <v>442</v>
      </c>
      <c r="H18" s="27" t="s">
        <v>1848</v>
      </c>
      <c r="I18" s="17" t="s">
        <v>443</v>
      </c>
      <c r="J18" s="18">
        <v>260000000</v>
      </c>
      <c r="K18" s="17">
        <v>40</v>
      </c>
      <c r="L18" s="17">
        <v>425</v>
      </c>
    </row>
    <row r="19" spans="1:12" x14ac:dyDescent="0.25">
      <c r="A19" s="17">
        <v>1994</v>
      </c>
      <c r="B19" s="39" t="s">
        <v>433</v>
      </c>
      <c r="C19" s="39" t="s">
        <v>434</v>
      </c>
      <c r="D19" s="39" t="s">
        <v>444</v>
      </c>
      <c r="E19" s="39" t="s">
        <v>444</v>
      </c>
      <c r="F19" s="39" t="s">
        <v>436</v>
      </c>
      <c r="G19" s="24" t="s">
        <v>445</v>
      </c>
      <c r="H19" s="17">
        <v>2</v>
      </c>
      <c r="I19" s="17" t="s">
        <v>446</v>
      </c>
      <c r="J19" s="18">
        <v>40000000</v>
      </c>
      <c r="K19" s="17">
        <v>41</v>
      </c>
      <c r="L19" s="17">
        <v>29.4</v>
      </c>
    </row>
    <row r="20" spans="1:12" x14ac:dyDescent="0.25">
      <c r="A20" s="17">
        <v>1994</v>
      </c>
      <c r="B20" s="39" t="s">
        <v>433</v>
      </c>
      <c r="C20" s="39" t="s">
        <v>434</v>
      </c>
      <c r="D20" s="39" t="s">
        <v>435</v>
      </c>
      <c r="E20" s="39" t="s">
        <v>435</v>
      </c>
      <c r="F20" s="39" t="s">
        <v>436</v>
      </c>
      <c r="G20" s="24" t="s">
        <v>447</v>
      </c>
      <c r="H20" s="17">
        <v>10</v>
      </c>
      <c r="I20" s="17" t="s">
        <v>448</v>
      </c>
      <c r="J20" s="18">
        <v>7000000</v>
      </c>
      <c r="K20" s="17">
        <v>32</v>
      </c>
      <c r="L20" s="17">
        <v>5.3</v>
      </c>
    </row>
    <row r="21" spans="1:12" x14ac:dyDescent="0.25">
      <c r="A21" s="17">
        <v>1994</v>
      </c>
      <c r="B21" s="39" t="s">
        <v>417</v>
      </c>
      <c r="C21" s="39" t="s">
        <v>418</v>
      </c>
      <c r="D21" s="39" t="s">
        <v>419</v>
      </c>
      <c r="E21" s="39" t="s">
        <v>419</v>
      </c>
      <c r="F21" s="39" t="s">
        <v>417</v>
      </c>
      <c r="G21" s="24" t="s">
        <v>449</v>
      </c>
      <c r="H21" s="17">
        <v>4</v>
      </c>
      <c r="I21" s="17" t="s">
        <v>450</v>
      </c>
      <c r="J21" s="18">
        <v>218000000</v>
      </c>
      <c r="K21" s="17">
        <v>17</v>
      </c>
      <c r="L21" s="17">
        <v>641.4</v>
      </c>
    </row>
    <row r="22" spans="1:12" x14ac:dyDescent="0.25">
      <c r="A22" s="17">
        <v>1994</v>
      </c>
      <c r="B22" s="39" t="s">
        <v>412</v>
      </c>
      <c r="C22" s="39" t="s">
        <v>422</v>
      </c>
      <c r="D22" s="39" t="s">
        <v>451</v>
      </c>
      <c r="E22" s="39" t="s">
        <v>451</v>
      </c>
      <c r="F22" s="39" t="s">
        <v>412</v>
      </c>
      <c r="G22" s="24" t="s">
        <v>452</v>
      </c>
      <c r="H22" s="17">
        <v>32</v>
      </c>
      <c r="I22" s="17" t="s">
        <v>453</v>
      </c>
      <c r="J22" s="18">
        <v>206000000</v>
      </c>
      <c r="K22" s="17">
        <v>30</v>
      </c>
      <c r="L22" s="17">
        <v>462.5</v>
      </c>
    </row>
    <row r="23" spans="1:12" x14ac:dyDescent="0.25">
      <c r="A23" s="17">
        <v>1994</v>
      </c>
      <c r="B23" s="39" t="s">
        <v>412</v>
      </c>
      <c r="C23" s="39" t="s">
        <v>422</v>
      </c>
      <c r="D23" s="39" t="s">
        <v>451</v>
      </c>
      <c r="E23" s="39" t="s">
        <v>451</v>
      </c>
      <c r="F23" s="39" t="s">
        <v>412</v>
      </c>
      <c r="G23" s="24" t="s">
        <v>454</v>
      </c>
      <c r="H23" s="17">
        <v>110</v>
      </c>
      <c r="I23" s="17" t="s">
        <v>455</v>
      </c>
      <c r="J23" s="18">
        <v>36000000</v>
      </c>
      <c r="K23" s="17">
        <v>72</v>
      </c>
      <c r="L23" s="17">
        <v>130</v>
      </c>
    </row>
    <row r="24" spans="1:12" x14ac:dyDescent="0.25">
      <c r="A24" s="17">
        <v>1994</v>
      </c>
      <c r="B24" s="39" t="s">
        <v>412</v>
      </c>
      <c r="C24" s="39" t="s">
        <v>422</v>
      </c>
      <c r="D24" s="39" t="s">
        <v>456</v>
      </c>
      <c r="E24" s="39" t="s">
        <v>456</v>
      </c>
      <c r="F24" s="39" t="s">
        <v>412</v>
      </c>
      <c r="G24" s="24" t="s">
        <v>457</v>
      </c>
      <c r="H24" s="17">
        <v>156</v>
      </c>
      <c r="I24" s="17" t="s">
        <v>458</v>
      </c>
      <c r="J24" s="18">
        <v>25866000</v>
      </c>
      <c r="K24" s="17">
        <v>9</v>
      </c>
      <c r="L24" s="17">
        <v>96.2</v>
      </c>
    </row>
    <row r="25" spans="1:12" x14ac:dyDescent="0.25">
      <c r="A25" s="17">
        <v>1994</v>
      </c>
      <c r="B25" s="39" t="s">
        <v>412</v>
      </c>
      <c r="C25" s="39" t="s">
        <v>422</v>
      </c>
      <c r="D25" s="39" t="s">
        <v>456</v>
      </c>
      <c r="E25" s="39" t="s">
        <v>456</v>
      </c>
      <c r="F25" s="39" t="s">
        <v>412</v>
      </c>
      <c r="G25" s="24" t="s">
        <v>459</v>
      </c>
      <c r="H25" s="17">
        <v>180</v>
      </c>
      <c r="I25" s="17" t="s">
        <v>460</v>
      </c>
      <c r="J25" s="18">
        <v>3900000</v>
      </c>
      <c r="K25" s="17">
        <v>13</v>
      </c>
      <c r="L25" s="17">
        <v>13</v>
      </c>
    </row>
    <row r="26" spans="1:12" x14ac:dyDescent="0.25">
      <c r="A26" s="17">
        <v>1995</v>
      </c>
      <c r="B26" s="39" t="s">
        <v>412</v>
      </c>
      <c r="C26" s="39" t="s">
        <v>413</v>
      </c>
      <c r="D26" s="39" t="s">
        <v>461</v>
      </c>
      <c r="E26" s="39" t="s">
        <v>461</v>
      </c>
      <c r="F26" s="39" t="s">
        <v>412</v>
      </c>
      <c r="G26" s="24" t="s">
        <v>462</v>
      </c>
      <c r="H26" s="17" t="s">
        <v>1849</v>
      </c>
      <c r="I26" s="17" t="s">
        <v>463</v>
      </c>
      <c r="J26" s="18">
        <v>10970000</v>
      </c>
      <c r="K26" s="17">
        <v>1</v>
      </c>
      <c r="L26" s="17">
        <v>10.9</v>
      </c>
    </row>
    <row r="27" spans="1:12" x14ac:dyDescent="0.25">
      <c r="A27" s="17">
        <v>1995</v>
      </c>
      <c r="B27" s="40" t="s">
        <v>406</v>
      </c>
      <c r="C27" s="39" t="s">
        <v>407</v>
      </c>
      <c r="D27" s="39" t="s">
        <v>408</v>
      </c>
      <c r="E27" s="39" t="s">
        <v>408</v>
      </c>
      <c r="F27" s="39" t="s">
        <v>406</v>
      </c>
      <c r="G27" s="24" t="s">
        <v>464</v>
      </c>
      <c r="H27" s="17">
        <v>1</v>
      </c>
      <c r="I27" s="17" t="s">
        <v>465</v>
      </c>
      <c r="J27" s="18">
        <v>70000000</v>
      </c>
      <c r="K27" s="17">
        <v>6</v>
      </c>
      <c r="L27" s="17">
        <v>30</v>
      </c>
    </row>
    <row r="28" spans="1:12" x14ac:dyDescent="0.25">
      <c r="A28" s="17">
        <v>1995</v>
      </c>
      <c r="B28" s="39" t="s">
        <v>466</v>
      </c>
      <c r="C28" s="39" t="s">
        <v>467</v>
      </c>
      <c r="D28" s="39" t="s">
        <v>468</v>
      </c>
      <c r="E28" s="39" t="s">
        <v>468</v>
      </c>
      <c r="F28" s="39" t="s">
        <v>466</v>
      </c>
      <c r="G28" s="24" t="s">
        <v>469</v>
      </c>
      <c r="H28" s="17">
        <v>3</v>
      </c>
      <c r="I28" s="17" t="s">
        <v>470</v>
      </c>
      <c r="J28" s="18">
        <v>8000000</v>
      </c>
      <c r="K28" s="17">
        <v>28</v>
      </c>
      <c r="L28" s="17">
        <v>43.2</v>
      </c>
    </row>
    <row r="29" spans="1:12" x14ac:dyDescent="0.25">
      <c r="A29" s="17">
        <v>1995</v>
      </c>
      <c r="B29" s="39" t="s">
        <v>417</v>
      </c>
      <c r="C29" s="39" t="s">
        <v>418</v>
      </c>
      <c r="D29" s="39" t="s">
        <v>419</v>
      </c>
      <c r="E29" s="39" t="s">
        <v>419</v>
      </c>
      <c r="F29" s="39" t="s">
        <v>417</v>
      </c>
      <c r="G29" s="24" t="s">
        <v>471</v>
      </c>
      <c r="H29" s="17">
        <v>34</v>
      </c>
      <c r="I29" s="17" t="s">
        <v>472</v>
      </c>
      <c r="J29" s="18">
        <v>41500000</v>
      </c>
      <c r="K29" s="17">
        <v>4</v>
      </c>
      <c r="L29" s="17">
        <v>97</v>
      </c>
    </row>
    <row r="30" spans="1:12" x14ac:dyDescent="0.25">
      <c r="A30" s="17">
        <v>1995</v>
      </c>
      <c r="B30" s="39" t="s">
        <v>412</v>
      </c>
      <c r="C30" s="39" t="s">
        <v>422</v>
      </c>
      <c r="D30" s="39" t="s">
        <v>451</v>
      </c>
      <c r="E30" s="39" t="s">
        <v>451</v>
      </c>
      <c r="F30" s="39" t="s">
        <v>412</v>
      </c>
      <c r="G30" s="24" t="s">
        <v>473</v>
      </c>
      <c r="H30" s="17">
        <v>726</v>
      </c>
      <c r="I30" s="17" t="s">
        <v>474</v>
      </c>
      <c r="J30" s="18">
        <v>83543658</v>
      </c>
      <c r="K30" s="17">
        <v>79</v>
      </c>
      <c r="L30" s="17">
        <v>129.5</v>
      </c>
    </row>
    <row r="31" spans="1:12" x14ac:dyDescent="0.25">
      <c r="A31" s="17">
        <v>1995</v>
      </c>
      <c r="B31" s="39" t="s">
        <v>433</v>
      </c>
      <c r="C31" s="39" t="s">
        <v>434</v>
      </c>
      <c r="D31" s="39" t="s">
        <v>435</v>
      </c>
      <c r="E31" s="39" t="s">
        <v>435</v>
      </c>
      <c r="F31" s="39" t="s">
        <v>436</v>
      </c>
      <c r="G31" s="24" t="s">
        <v>475</v>
      </c>
      <c r="H31" s="17">
        <v>19</v>
      </c>
      <c r="I31" s="17" t="s">
        <v>476</v>
      </c>
      <c r="J31" s="18">
        <v>10400000</v>
      </c>
      <c r="K31" s="17">
        <v>47</v>
      </c>
      <c r="L31" s="17">
        <v>8</v>
      </c>
    </row>
    <row r="32" spans="1:12" x14ac:dyDescent="0.25">
      <c r="A32" s="17">
        <v>1995</v>
      </c>
      <c r="B32" s="39" t="s">
        <v>412</v>
      </c>
      <c r="C32" s="39" t="s">
        <v>422</v>
      </c>
      <c r="D32" s="39" t="s">
        <v>423</v>
      </c>
      <c r="E32" s="39" t="s">
        <v>423</v>
      </c>
      <c r="F32" s="39" t="s">
        <v>412</v>
      </c>
      <c r="G32" s="24" t="s">
        <v>477</v>
      </c>
      <c r="H32" s="17">
        <v>54</v>
      </c>
      <c r="I32" s="17" t="s">
        <v>478</v>
      </c>
      <c r="J32" s="18">
        <v>90000000</v>
      </c>
      <c r="K32" s="17">
        <v>24</v>
      </c>
      <c r="L32" s="17">
        <v>127.6</v>
      </c>
    </row>
    <row r="33" spans="1:12" x14ac:dyDescent="0.25">
      <c r="A33" s="17">
        <v>1995</v>
      </c>
      <c r="B33" s="40" t="s">
        <v>406</v>
      </c>
      <c r="C33" s="39" t="s">
        <v>407</v>
      </c>
      <c r="D33" s="39" t="s">
        <v>408</v>
      </c>
      <c r="E33" s="39" t="s">
        <v>408</v>
      </c>
      <c r="F33" s="39" t="s">
        <v>406</v>
      </c>
      <c r="G33" s="24" t="s">
        <v>479</v>
      </c>
      <c r="H33" s="17">
        <v>160</v>
      </c>
      <c r="I33" s="17" t="s">
        <v>480</v>
      </c>
      <c r="J33" s="18">
        <v>5000000</v>
      </c>
      <c r="K33" s="17">
        <v>74</v>
      </c>
      <c r="L33" s="17">
        <v>1.4</v>
      </c>
    </row>
    <row r="34" spans="1:12" x14ac:dyDescent="0.25">
      <c r="A34" s="17">
        <v>1995</v>
      </c>
      <c r="B34" s="39" t="s">
        <v>481</v>
      </c>
      <c r="C34" s="39" t="s">
        <v>482</v>
      </c>
      <c r="D34" s="39" t="s">
        <v>483</v>
      </c>
      <c r="E34" s="39" t="s">
        <v>483</v>
      </c>
      <c r="F34" s="39" t="s">
        <v>481</v>
      </c>
      <c r="G34" s="24" t="s">
        <v>484</v>
      </c>
      <c r="H34" s="17">
        <v>2</v>
      </c>
      <c r="I34" s="17" t="s">
        <v>485</v>
      </c>
      <c r="J34" s="18">
        <v>20000000</v>
      </c>
      <c r="K34" s="17">
        <v>18</v>
      </c>
      <c r="L34" s="17">
        <v>310</v>
      </c>
    </row>
    <row r="35" spans="1:12" x14ac:dyDescent="0.25">
      <c r="A35" s="17">
        <v>1995</v>
      </c>
      <c r="B35" s="39" t="s">
        <v>412</v>
      </c>
      <c r="C35" s="39" t="s">
        <v>422</v>
      </c>
      <c r="D35" s="39" t="s">
        <v>486</v>
      </c>
      <c r="E35" s="39" t="s">
        <v>486</v>
      </c>
      <c r="F35" s="39" t="s">
        <v>412</v>
      </c>
      <c r="G35" s="24" t="s">
        <v>487</v>
      </c>
      <c r="H35" s="17" t="s">
        <v>1849</v>
      </c>
      <c r="I35" s="17" t="s">
        <v>488</v>
      </c>
      <c r="J35" s="18">
        <v>53255000</v>
      </c>
      <c r="K35" s="17">
        <v>4</v>
      </c>
      <c r="L35" s="17">
        <v>76.8</v>
      </c>
    </row>
    <row r="36" spans="1:12" x14ac:dyDescent="0.25">
      <c r="A36" s="17">
        <v>1995</v>
      </c>
      <c r="B36" s="39" t="s">
        <v>412</v>
      </c>
      <c r="C36" s="39" t="s">
        <v>422</v>
      </c>
      <c r="D36" s="39" t="s">
        <v>423</v>
      </c>
      <c r="E36" s="39" t="s">
        <v>423</v>
      </c>
      <c r="F36" s="39" t="s">
        <v>412</v>
      </c>
      <c r="G36" s="24" t="s">
        <v>489</v>
      </c>
      <c r="H36" s="17">
        <v>183</v>
      </c>
      <c r="I36" s="17" t="s">
        <v>490</v>
      </c>
      <c r="J36" s="18">
        <v>85000000</v>
      </c>
      <c r="K36" s="17">
        <v>19</v>
      </c>
      <c r="L36" s="17">
        <v>115.6</v>
      </c>
    </row>
    <row r="37" spans="1:12" x14ac:dyDescent="0.25">
      <c r="A37" s="17">
        <v>1995</v>
      </c>
      <c r="B37" s="39" t="s">
        <v>433</v>
      </c>
      <c r="C37" s="39" t="s">
        <v>434</v>
      </c>
      <c r="D37" s="39" t="s">
        <v>435</v>
      </c>
      <c r="E37" s="39" t="s">
        <v>435</v>
      </c>
      <c r="F37" s="39" t="s">
        <v>436</v>
      </c>
      <c r="G37" s="24" t="s">
        <v>491</v>
      </c>
      <c r="H37" s="17">
        <v>29</v>
      </c>
      <c r="I37" s="17" t="s">
        <v>492</v>
      </c>
      <c r="J37" s="18">
        <v>22800000</v>
      </c>
      <c r="K37" s="17">
        <v>33</v>
      </c>
      <c r="L37" s="17">
        <v>59.96</v>
      </c>
    </row>
    <row r="38" spans="1:12" x14ac:dyDescent="0.25">
      <c r="A38" s="17">
        <v>1995</v>
      </c>
      <c r="B38" s="39" t="s">
        <v>433</v>
      </c>
      <c r="C38" s="39" t="s">
        <v>436</v>
      </c>
      <c r="D38" s="39" t="s">
        <v>493</v>
      </c>
      <c r="E38" s="39" t="s">
        <v>493</v>
      </c>
      <c r="F38" s="39" t="s">
        <v>436</v>
      </c>
      <c r="G38" s="24" t="s">
        <v>494</v>
      </c>
      <c r="H38" s="17">
        <v>51</v>
      </c>
      <c r="I38" s="17" t="s">
        <v>495</v>
      </c>
      <c r="J38" s="18">
        <v>118587000</v>
      </c>
      <c r="K38" s="17">
        <v>48</v>
      </c>
      <c r="L38" s="17">
        <v>328.8</v>
      </c>
    </row>
    <row r="39" spans="1:12" x14ac:dyDescent="0.25">
      <c r="A39" s="17">
        <v>1995</v>
      </c>
      <c r="B39" s="39" t="s">
        <v>412</v>
      </c>
      <c r="C39" s="39" t="s">
        <v>413</v>
      </c>
      <c r="D39" s="39" t="s">
        <v>496</v>
      </c>
      <c r="E39" s="39" t="s">
        <v>496</v>
      </c>
      <c r="F39" s="39" t="s">
        <v>412</v>
      </c>
      <c r="G39" s="24" t="s">
        <v>498</v>
      </c>
      <c r="H39" s="17">
        <v>316</v>
      </c>
      <c r="I39" s="17" t="s">
        <v>499</v>
      </c>
      <c r="J39" s="18">
        <v>10500000</v>
      </c>
      <c r="K39" s="17">
        <v>1</v>
      </c>
      <c r="L39" s="17">
        <v>10</v>
      </c>
    </row>
    <row r="40" spans="1:12" x14ac:dyDescent="0.25">
      <c r="A40" s="17">
        <v>1996</v>
      </c>
      <c r="B40" s="39" t="s">
        <v>412</v>
      </c>
      <c r="C40" s="39" t="s">
        <v>413</v>
      </c>
      <c r="D40" s="39" t="s">
        <v>500</v>
      </c>
      <c r="E40" s="39" t="s">
        <v>500</v>
      </c>
      <c r="F40" s="39" t="s">
        <v>412</v>
      </c>
      <c r="G40" s="24" t="s">
        <v>501</v>
      </c>
      <c r="H40" s="17">
        <v>859</v>
      </c>
      <c r="I40" s="17" t="s">
        <v>502</v>
      </c>
      <c r="J40" s="18">
        <v>119500160</v>
      </c>
      <c r="K40" s="17">
        <v>17</v>
      </c>
      <c r="L40" s="17">
        <v>127.8</v>
      </c>
    </row>
    <row r="41" spans="1:12" x14ac:dyDescent="0.25">
      <c r="A41" s="17">
        <v>1996</v>
      </c>
      <c r="B41" s="39" t="s">
        <v>466</v>
      </c>
      <c r="C41" s="39" t="s">
        <v>467</v>
      </c>
      <c r="D41" s="39" t="s">
        <v>468</v>
      </c>
      <c r="E41" s="39" t="s">
        <v>468</v>
      </c>
      <c r="F41" s="39" t="s">
        <v>466</v>
      </c>
      <c r="G41" s="24" t="s">
        <v>469</v>
      </c>
      <c r="H41" s="17">
        <v>3</v>
      </c>
      <c r="I41" s="17" t="s">
        <v>503</v>
      </c>
      <c r="J41" s="18">
        <v>12740000</v>
      </c>
      <c r="K41" s="17">
        <v>7</v>
      </c>
      <c r="L41" s="17">
        <v>43.2</v>
      </c>
    </row>
    <row r="42" spans="1:12" x14ac:dyDescent="0.25">
      <c r="A42" s="17">
        <v>1996</v>
      </c>
      <c r="B42" s="39" t="s">
        <v>417</v>
      </c>
      <c r="C42" s="39" t="s">
        <v>418</v>
      </c>
      <c r="D42" s="39" t="s">
        <v>426</v>
      </c>
      <c r="E42" s="39" t="s">
        <v>426</v>
      </c>
      <c r="F42" s="39" t="s">
        <v>417</v>
      </c>
      <c r="G42" s="24" t="s">
        <v>427</v>
      </c>
      <c r="H42" s="17">
        <v>85</v>
      </c>
      <c r="I42" s="17" t="s">
        <v>504</v>
      </c>
      <c r="J42" s="18">
        <v>334000000</v>
      </c>
      <c r="K42" s="17">
        <v>8</v>
      </c>
      <c r="L42" s="17">
        <v>2682.2</v>
      </c>
    </row>
    <row r="43" spans="1:12" x14ac:dyDescent="0.25">
      <c r="A43" s="17">
        <v>1996</v>
      </c>
      <c r="B43" s="39" t="s">
        <v>412</v>
      </c>
      <c r="C43" s="39" t="s">
        <v>422</v>
      </c>
      <c r="D43" s="39" t="s">
        <v>441</v>
      </c>
      <c r="E43" s="39" t="s">
        <v>441</v>
      </c>
      <c r="F43" s="39" t="s">
        <v>412</v>
      </c>
      <c r="G43" s="24" t="s">
        <v>505</v>
      </c>
      <c r="H43" s="17">
        <v>796</v>
      </c>
      <c r="I43" s="17" t="s">
        <v>506</v>
      </c>
      <c r="J43" s="18">
        <v>54387160</v>
      </c>
      <c r="K43" s="17">
        <v>22</v>
      </c>
      <c r="L43" s="17">
        <v>102</v>
      </c>
    </row>
    <row r="44" spans="1:12" x14ac:dyDescent="0.25">
      <c r="A44" s="17">
        <v>1996</v>
      </c>
      <c r="B44" s="39" t="s">
        <v>412</v>
      </c>
      <c r="C44" s="39" t="s">
        <v>413</v>
      </c>
      <c r="D44" s="39" t="s">
        <v>507</v>
      </c>
      <c r="E44" s="39" t="s">
        <v>507</v>
      </c>
      <c r="F44" s="39" t="s">
        <v>412</v>
      </c>
      <c r="G44" s="24" t="s">
        <v>508</v>
      </c>
      <c r="H44" s="17">
        <v>449</v>
      </c>
      <c r="I44" s="17" t="s">
        <v>509</v>
      </c>
      <c r="J44" s="18">
        <v>100000000</v>
      </c>
      <c r="K44" s="17">
        <v>8</v>
      </c>
      <c r="L44" s="17">
        <v>50.3</v>
      </c>
    </row>
    <row r="45" spans="1:12" x14ac:dyDescent="0.25">
      <c r="A45" s="17">
        <v>1996</v>
      </c>
      <c r="B45" s="39" t="s">
        <v>412</v>
      </c>
      <c r="C45" s="39" t="s">
        <v>413</v>
      </c>
      <c r="D45" s="39" t="s">
        <v>500</v>
      </c>
      <c r="E45" s="39" t="s">
        <v>500</v>
      </c>
      <c r="F45" s="39" t="s">
        <v>412</v>
      </c>
      <c r="G45" s="24" t="s">
        <v>510</v>
      </c>
      <c r="H45" s="17">
        <v>766</v>
      </c>
      <c r="I45" s="17" t="s">
        <v>511</v>
      </c>
      <c r="J45" s="18">
        <v>103000000</v>
      </c>
      <c r="K45" s="17">
        <v>28</v>
      </c>
      <c r="L45" s="17">
        <v>87</v>
      </c>
    </row>
    <row r="46" spans="1:12" x14ac:dyDescent="0.25">
      <c r="A46" s="17">
        <v>1996</v>
      </c>
      <c r="B46" s="39" t="s">
        <v>412</v>
      </c>
      <c r="C46" s="39" t="s">
        <v>422</v>
      </c>
      <c r="D46" s="39" t="s">
        <v>512</v>
      </c>
      <c r="E46" s="39" t="s">
        <v>512</v>
      </c>
      <c r="F46" s="39" t="s">
        <v>412</v>
      </c>
      <c r="G46" s="24" t="s">
        <v>513</v>
      </c>
      <c r="H46" s="17">
        <v>772</v>
      </c>
      <c r="I46" s="17" t="s">
        <v>514</v>
      </c>
      <c r="J46" s="18">
        <v>34477500</v>
      </c>
      <c r="K46" s="17">
        <v>10</v>
      </c>
      <c r="L46" s="17">
        <v>37.4</v>
      </c>
    </row>
    <row r="47" spans="1:12" x14ac:dyDescent="0.25">
      <c r="A47" s="17">
        <v>1996</v>
      </c>
      <c r="B47" s="39" t="s">
        <v>412</v>
      </c>
      <c r="C47" s="39" t="s">
        <v>413</v>
      </c>
      <c r="D47" s="39" t="s">
        <v>500</v>
      </c>
      <c r="E47" s="39" t="s">
        <v>500</v>
      </c>
      <c r="F47" s="39" t="s">
        <v>412</v>
      </c>
      <c r="G47" s="24" t="s">
        <v>515</v>
      </c>
      <c r="H47" s="17">
        <v>887</v>
      </c>
      <c r="I47" s="17" t="s">
        <v>516</v>
      </c>
      <c r="J47" s="18">
        <v>120000000</v>
      </c>
      <c r="K47" s="17">
        <v>11</v>
      </c>
      <c r="L47" s="17">
        <v>120.1</v>
      </c>
    </row>
    <row r="48" spans="1:12" x14ac:dyDescent="0.25">
      <c r="A48" s="17">
        <v>1996</v>
      </c>
      <c r="B48" s="39" t="s">
        <v>481</v>
      </c>
      <c r="C48" s="39" t="s">
        <v>481</v>
      </c>
      <c r="D48" s="39" t="s">
        <v>517</v>
      </c>
      <c r="E48" s="39" t="s">
        <v>517</v>
      </c>
      <c r="F48" s="39" t="s">
        <v>481</v>
      </c>
      <c r="G48" s="24" t="s">
        <v>518</v>
      </c>
      <c r="H48" s="17">
        <v>1</v>
      </c>
      <c r="I48" s="17" t="s">
        <v>519</v>
      </c>
      <c r="J48" s="18">
        <v>2600000</v>
      </c>
      <c r="K48" s="17">
        <v>12</v>
      </c>
      <c r="L48" s="17">
        <v>0.5</v>
      </c>
    </row>
    <row r="49" spans="1:12" x14ac:dyDescent="0.25">
      <c r="A49" s="17">
        <v>1996</v>
      </c>
      <c r="B49" s="39" t="s">
        <v>412</v>
      </c>
      <c r="C49" s="39" t="s">
        <v>422</v>
      </c>
      <c r="D49" s="39" t="s">
        <v>423</v>
      </c>
      <c r="E49" s="39" t="s">
        <v>423</v>
      </c>
      <c r="F49" s="39" t="s">
        <v>412</v>
      </c>
      <c r="G49" s="24" t="s">
        <v>520</v>
      </c>
      <c r="H49" s="17">
        <v>321</v>
      </c>
      <c r="I49" s="17" t="s">
        <v>521</v>
      </c>
      <c r="J49" s="18">
        <v>237000000</v>
      </c>
      <c r="K49" s="17">
        <v>38</v>
      </c>
      <c r="L49" s="17">
        <v>119</v>
      </c>
    </row>
    <row r="50" spans="1:12" x14ac:dyDescent="0.25">
      <c r="A50" s="17">
        <v>1996</v>
      </c>
      <c r="B50" s="39" t="s">
        <v>412</v>
      </c>
      <c r="C50" s="39" t="s">
        <v>413</v>
      </c>
      <c r="D50" s="39" t="s">
        <v>522</v>
      </c>
      <c r="E50" s="39" t="s">
        <v>523</v>
      </c>
      <c r="F50" s="39" t="s">
        <v>412</v>
      </c>
      <c r="G50" s="24" t="s">
        <v>524</v>
      </c>
      <c r="H50" s="17">
        <v>806</v>
      </c>
      <c r="I50" s="17" t="s">
        <v>525</v>
      </c>
      <c r="J50" s="18">
        <v>100000000</v>
      </c>
      <c r="K50" s="17" t="s">
        <v>526</v>
      </c>
      <c r="L50" s="17">
        <v>125</v>
      </c>
    </row>
    <row r="51" spans="1:12" x14ac:dyDescent="0.25">
      <c r="A51" s="17">
        <v>1996</v>
      </c>
      <c r="B51" s="39" t="s">
        <v>412</v>
      </c>
      <c r="C51" s="39" t="s">
        <v>422</v>
      </c>
      <c r="D51" s="39" t="s">
        <v>441</v>
      </c>
      <c r="E51" s="39" t="s">
        <v>441</v>
      </c>
      <c r="F51" s="39" t="s">
        <v>412</v>
      </c>
      <c r="G51" s="24" t="s">
        <v>527</v>
      </c>
      <c r="H51" s="17">
        <v>55</v>
      </c>
      <c r="I51" s="17" t="s">
        <v>528</v>
      </c>
      <c r="J51" s="18">
        <v>57568329</v>
      </c>
      <c r="K51" s="17">
        <v>25</v>
      </c>
      <c r="L51" s="17">
        <v>103</v>
      </c>
    </row>
    <row r="52" spans="1:12" x14ac:dyDescent="0.25">
      <c r="A52" s="17">
        <v>1996</v>
      </c>
      <c r="B52" s="39" t="s">
        <v>412</v>
      </c>
      <c r="C52" s="39" t="s">
        <v>413</v>
      </c>
      <c r="D52" s="39" t="s">
        <v>529</v>
      </c>
      <c r="E52" s="39" t="s">
        <v>529</v>
      </c>
      <c r="F52" s="39" t="s">
        <v>412</v>
      </c>
      <c r="G52" s="24" t="s">
        <v>530</v>
      </c>
      <c r="H52" s="17">
        <v>1037</v>
      </c>
      <c r="I52" s="17" t="s">
        <v>531</v>
      </c>
      <c r="J52" s="18">
        <v>13302000</v>
      </c>
      <c r="K52" s="17">
        <v>2</v>
      </c>
      <c r="L52" s="17">
        <v>22.2</v>
      </c>
    </row>
    <row r="53" spans="1:12" x14ac:dyDescent="0.25">
      <c r="A53" s="17">
        <v>1996</v>
      </c>
      <c r="B53" s="40" t="s">
        <v>406</v>
      </c>
      <c r="C53" s="39" t="s">
        <v>407</v>
      </c>
      <c r="D53" s="39" t="s">
        <v>532</v>
      </c>
      <c r="E53" s="39" t="s">
        <v>532</v>
      </c>
      <c r="F53" s="39" t="s">
        <v>406</v>
      </c>
      <c r="G53" s="24" t="s">
        <v>533</v>
      </c>
      <c r="H53" s="17">
        <v>175</v>
      </c>
      <c r="I53" s="17" t="s">
        <v>533</v>
      </c>
      <c r="J53" s="18">
        <v>212559137</v>
      </c>
      <c r="K53" s="17">
        <v>25</v>
      </c>
      <c r="L53" s="17">
        <v>500</v>
      </c>
    </row>
    <row r="54" spans="1:12" x14ac:dyDescent="0.25">
      <c r="A54" s="17">
        <v>1996</v>
      </c>
      <c r="B54" s="39" t="s">
        <v>412</v>
      </c>
      <c r="C54" s="39" t="s">
        <v>413</v>
      </c>
      <c r="D54" s="39" t="s">
        <v>534</v>
      </c>
      <c r="E54" s="39" t="s">
        <v>534</v>
      </c>
      <c r="F54" s="39" t="s">
        <v>412</v>
      </c>
      <c r="G54" s="24" t="s">
        <v>535</v>
      </c>
      <c r="H54" s="17" t="s">
        <v>1849</v>
      </c>
      <c r="I54" s="17" t="s">
        <v>536</v>
      </c>
      <c r="J54" s="18">
        <v>13577000</v>
      </c>
      <c r="K54" s="17">
        <v>1</v>
      </c>
      <c r="L54" s="17">
        <v>56</v>
      </c>
    </row>
    <row r="55" spans="1:12" x14ac:dyDescent="0.25">
      <c r="A55" s="17">
        <v>1997</v>
      </c>
      <c r="B55" s="39" t="s">
        <v>412</v>
      </c>
      <c r="C55" s="39" t="s">
        <v>422</v>
      </c>
      <c r="D55" s="39" t="s">
        <v>512</v>
      </c>
      <c r="E55" s="39" t="s">
        <v>512</v>
      </c>
      <c r="F55" s="39" t="s">
        <v>412</v>
      </c>
      <c r="G55" s="24" t="s">
        <v>538</v>
      </c>
      <c r="H55" s="17">
        <v>328</v>
      </c>
      <c r="I55" s="17" t="s">
        <v>539</v>
      </c>
      <c r="J55" s="18">
        <v>145992000</v>
      </c>
      <c r="K55" s="17">
        <v>13</v>
      </c>
      <c r="L55" s="17">
        <v>79</v>
      </c>
    </row>
    <row r="56" spans="1:12" x14ac:dyDescent="0.25">
      <c r="A56" s="17">
        <v>1997</v>
      </c>
      <c r="B56" s="39" t="s">
        <v>412</v>
      </c>
      <c r="C56" s="39" t="s">
        <v>422</v>
      </c>
      <c r="D56" s="39" t="s">
        <v>486</v>
      </c>
      <c r="E56" s="39" t="s">
        <v>486</v>
      </c>
      <c r="F56" s="39" t="s">
        <v>412</v>
      </c>
      <c r="G56" s="24" t="s">
        <v>540</v>
      </c>
      <c r="H56" s="17">
        <v>331</v>
      </c>
      <c r="I56" s="17" t="s">
        <v>541</v>
      </c>
      <c r="J56" s="18">
        <v>72500000</v>
      </c>
      <c r="K56" s="17">
        <v>66</v>
      </c>
      <c r="L56" s="17">
        <v>70</v>
      </c>
    </row>
    <row r="57" spans="1:12" x14ac:dyDescent="0.25">
      <c r="A57" s="17">
        <v>1997</v>
      </c>
      <c r="B57" s="39" t="s">
        <v>433</v>
      </c>
      <c r="C57" s="39" t="s">
        <v>434</v>
      </c>
      <c r="D57" s="39" t="s">
        <v>542</v>
      </c>
      <c r="E57" s="39" t="s">
        <v>435</v>
      </c>
      <c r="F57" s="39" t="s">
        <v>436</v>
      </c>
      <c r="G57" s="24" t="s">
        <v>543</v>
      </c>
      <c r="H57" s="17">
        <v>4</v>
      </c>
      <c r="I57" s="17" t="s">
        <v>544</v>
      </c>
      <c r="J57" s="18">
        <v>235000000</v>
      </c>
      <c r="K57" s="17">
        <v>60</v>
      </c>
      <c r="L57" s="17">
        <v>155.5</v>
      </c>
    </row>
    <row r="58" spans="1:12" x14ac:dyDescent="0.25">
      <c r="A58" s="17">
        <v>1997</v>
      </c>
      <c r="B58" s="39" t="s">
        <v>412</v>
      </c>
      <c r="C58" s="39" t="s">
        <v>422</v>
      </c>
      <c r="D58" s="39" t="s">
        <v>441</v>
      </c>
      <c r="E58" s="39" t="s">
        <v>441</v>
      </c>
      <c r="F58" s="39" t="s">
        <v>412</v>
      </c>
      <c r="G58" s="24" t="s">
        <v>545</v>
      </c>
      <c r="H58" s="17">
        <v>228</v>
      </c>
      <c r="I58" s="17" t="s">
        <v>546</v>
      </c>
      <c r="J58" s="18">
        <v>35925000</v>
      </c>
      <c r="K58" s="17">
        <v>24</v>
      </c>
      <c r="L58" s="17">
        <v>47.9</v>
      </c>
    </row>
    <row r="59" spans="1:12" x14ac:dyDescent="0.25">
      <c r="A59" s="17">
        <v>1997</v>
      </c>
      <c r="B59" s="39" t="s">
        <v>412</v>
      </c>
      <c r="C59" s="39" t="s">
        <v>422</v>
      </c>
      <c r="D59" s="39" t="s">
        <v>441</v>
      </c>
      <c r="E59" s="39" t="s">
        <v>441</v>
      </c>
      <c r="F59" s="39" t="s">
        <v>412</v>
      </c>
      <c r="G59" s="24" t="s">
        <v>547</v>
      </c>
      <c r="H59" s="17">
        <v>200</v>
      </c>
      <c r="I59" s="17" t="s">
        <v>548</v>
      </c>
      <c r="J59" s="18">
        <v>180000000</v>
      </c>
      <c r="K59" s="17">
        <v>14</v>
      </c>
      <c r="L59" s="17">
        <v>124.9</v>
      </c>
    </row>
    <row r="60" spans="1:12" x14ac:dyDescent="0.25">
      <c r="A60" s="17">
        <v>1997</v>
      </c>
      <c r="B60" s="39" t="s">
        <v>433</v>
      </c>
      <c r="C60" s="39" t="s">
        <v>434</v>
      </c>
      <c r="D60" s="39" t="s">
        <v>542</v>
      </c>
      <c r="E60" s="39" t="s">
        <v>542</v>
      </c>
      <c r="F60" s="39" t="s">
        <v>436</v>
      </c>
      <c r="G60" s="24" t="s">
        <v>549</v>
      </c>
      <c r="H60" s="17">
        <v>20</v>
      </c>
      <c r="I60" s="17" t="s">
        <v>550</v>
      </c>
      <c r="J60" s="18">
        <v>152000000</v>
      </c>
      <c r="K60" s="17">
        <v>21</v>
      </c>
      <c r="L60" s="17">
        <v>214.7</v>
      </c>
    </row>
    <row r="61" spans="1:12" x14ac:dyDescent="0.25">
      <c r="A61" s="17">
        <v>1997</v>
      </c>
      <c r="B61" s="39" t="s">
        <v>412</v>
      </c>
      <c r="C61" s="39" t="s">
        <v>422</v>
      </c>
      <c r="D61" s="39" t="s">
        <v>451</v>
      </c>
      <c r="E61" s="39" t="s">
        <v>451</v>
      </c>
      <c r="F61" s="39" t="s">
        <v>412</v>
      </c>
      <c r="G61" s="24" t="s">
        <v>551</v>
      </c>
      <c r="H61" s="17">
        <v>104</v>
      </c>
      <c r="I61" s="17" t="s">
        <v>552</v>
      </c>
      <c r="J61" s="18">
        <v>228250000</v>
      </c>
      <c r="K61" s="17">
        <v>32</v>
      </c>
      <c r="L61" s="17">
        <v>269.39999999999998</v>
      </c>
    </row>
    <row r="62" spans="1:12" x14ac:dyDescent="0.25">
      <c r="A62" s="17">
        <v>1997</v>
      </c>
      <c r="B62" s="39" t="s">
        <v>412</v>
      </c>
      <c r="C62" s="39" t="s">
        <v>422</v>
      </c>
      <c r="D62" s="39" t="s">
        <v>423</v>
      </c>
      <c r="E62" s="39" t="s">
        <v>423</v>
      </c>
      <c r="F62" s="39" t="s">
        <v>412</v>
      </c>
      <c r="G62" s="24" t="s">
        <v>554</v>
      </c>
      <c r="H62" s="17">
        <v>411</v>
      </c>
      <c r="I62" s="17" t="s">
        <v>555</v>
      </c>
      <c r="J62" s="18">
        <v>75367500</v>
      </c>
      <c r="K62" s="17">
        <v>21</v>
      </c>
      <c r="L62" s="17">
        <v>37</v>
      </c>
    </row>
    <row r="63" spans="1:12" x14ac:dyDescent="0.25">
      <c r="A63" s="17">
        <v>1997</v>
      </c>
      <c r="B63" s="39" t="s">
        <v>412</v>
      </c>
      <c r="C63" s="39" t="s">
        <v>413</v>
      </c>
      <c r="D63" s="39" t="s">
        <v>500</v>
      </c>
      <c r="E63" s="39" t="s">
        <v>500</v>
      </c>
      <c r="F63" s="39" t="s">
        <v>412</v>
      </c>
      <c r="G63" s="24" t="s">
        <v>556</v>
      </c>
      <c r="H63" s="17">
        <v>822</v>
      </c>
      <c r="I63" s="17" t="s">
        <v>557</v>
      </c>
      <c r="J63" s="18">
        <v>134000000</v>
      </c>
      <c r="K63" s="17">
        <v>19</v>
      </c>
      <c r="L63" s="17">
        <v>129</v>
      </c>
    </row>
    <row r="64" spans="1:12" x14ac:dyDescent="0.25">
      <c r="A64" s="17">
        <v>1997</v>
      </c>
      <c r="B64" s="39" t="s">
        <v>412</v>
      </c>
      <c r="C64" s="39" t="s">
        <v>413</v>
      </c>
      <c r="D64" s="39" t="s">
        <v>558</v>
      </c>
      <c r="E64" s="39" t="s">
        <v>558</v>
      </c>
      <c r="F64" s="39" t="s">
        <v>412</v>
      </c>
      <c r="G64" s="24" t="s">
        <v>559</v>
      </c>
      <c r="H64" s="17">
        <v>235</v>
      </c>
      <c r="I64" s="17" t="s">
        <v>560</v>
      </c>
      <c r="J64" s="18">
        <v>1850000</v>
      </c>
      <c r="K64" s="17">
        <v>1</v>
      </c>
      <c r="L64" s="17">
        <v>10.199999999999999</v>
      </c>
    </row>
    <row r="65" spans="1:12" x14ac:dyDescent="0.25">
      <c r="A65" s="17">
        <v>1997</v>
      </c>
      <c r="B65" s="39" t="s">
        <v>412</v>
      </c>
      <c r="C65" s="39" t="s">
        <v>413</v>
      </c>
      <c r="D65" s="39" t="s">
        <v>500</v>
      </c>
      <c r="E65" s="39" t="s">
        <v>441</v>
      </c>
      <c r="F65" s="39" t="s">
        <v>412</v>
      </c>
      <c r="G65" s="24" t="s">
        <v>561</v>
      </c>
      <c r="H65" s="17">
        <v>44</v>
      </c>
      <c r="I65" s="17" t="s">
        <v>562</v>
      </c>
      <c r="J65" s="18">
        <v>135000000</v>
      </c>
      <c r="K65" s="17">
        <v>15</v>
      </c>
      <c r="L65" s="17">
        <v>107.5</v>
      </c>
    </row>
    <row r="66" spans="1:12" x14ac:dyDescent="0.25">
      <c r="A66" s="17">
        <v>1997</v>
      </c>
      <c r="B66" s="39" t="s">
        <v>412</v>
      </c>
      <c r="C66" s="39" t="s">
        <v>422</v>
      </c>
      <c r="D66" s="39" t="s">
        <v>423</v>
      </c>
      <c r="E66" s="39" t="s">
        <v>456</v>
      </c>
      <c r="F66" s="39" t="s">
        <v>412</v>
      </c>
      <c r="G66" s="24" t="s">
        <v>563</v>
      </c>
      <c r="H66" s="17" t="s">
        <v>1849</v>
      </c>
      <c r="I66" s="17" t="s">
        <v>564</v>
      </c>
      <c r="J66" s="18">
        <v>12000000</v>
      </c>
      <c r="K66" s="17">
        <v>1</v>
      </c>
      <c r="L66" s="17">
        <v>19.2</v>
      </c>
    </row>
    <row r="67" spans="1:12" x14ac:dyDescent="0.25">
      <c r="A67" s="17">
        <v>1997</v>
      </c>
      <c r="B67" s="39" t="s">
        <v>417</v>
      </c>
      <c r="C67" s="39" t="s">
        <v>418</v>
      </c>
      <c r="D67" s="39" t="s">
        <v>419</v>
      </c>
      <c r="E67" s="39" t="s">
        <v>419</v>
      </c>
      <c r="F67" s="39" t="s">
        <v>417</v>
      </c>
      <c r="G67" s="24" t="s">
        <v>565</v>
      </c>
      <c r="H67" s="17">
        <v>7</v>
      </c>
      <c r="I67" s="17" t="s">
        <v>566</v>
      </c>
      <c r="J67" s="18">
        <v>390000000</v>
      </c>
      <c r="K67" s="17">
        <v>39</v>
      </c>
      <c r="L67" s="17">
        <v>1573</v>
      </c>
    </row>
    <row r="68" spans="1:12" x14ac:dyDescent="0.25">
      <c r="A68" s="17">
        <v>1997</v>
      </c>
      <c r="B68" s="39" t="s">
        <v>412</v>
      </c>
      <c r="C68" s="39" t="s">
        <v>422</v>
      </c>
      <c r="D68" s="39" t="s">
        <v>441</v>
      </c>
      <c r="E68" s="39" t="s">
        <v>441</v>
      </c>
      <c r="F68" s="39" t="s">
        <v>412</v>
      </c>
      <c r="G68" s="24" t="s">
        <v>567</v>
      </c>
      <c r="H68" s="17">
        <v>883</v>
      </c>
      <c r="I68" s="17" t="s">
        <v>568</v>
      </c>
      <c r="J68" s="18">
        <v>107100000</v>
      </c>
      <c r="K68" s="17">
        <v>26</v>
      </c>
      <c r="L68" s="17">
        <v>142.80000000000001</v>
      </c>
    </row>
    <row r="69" spans="1:12" x14ac:dyDescent="0.25">
      <c r="A69" s="17">
        <v>1997</v>
      </c>
      <c r="B69" s="39" t="s">
        <v>412</v>
      </c>
      <c r="C69" s="39" t="s">
        <v>413</v>
      </c>
      <c r="D69" s="39" t="s">
        <v>461</v>
      </c>
      <c r="E69" s="39" t="s">
        <v>461</v>
      </c>
      <c r="F69" s="39" t="s">
        <v>412</v>
      </c>
      <c r="G69" s="24" t="s">
        <v>569</v>
      </c>
      <c r="H69" s="17">
        <v>317</v>
      </c>
      <c r="I69" s="17" t="s">
        <v>570</v>
      </c>
      <c r="J69" s="18">
        <v>57775000</v>
      </c>
      <c r="K69" s="17">
        <v>32</v>
      </c>
      <c r="L69" s="17">
        <v>86.3</v>
      </c>
    </row>
    <row r="70" spans="1:12" x14ac:dyDescent="0.25">
      <c r="A70" s="17">
        <v>1998</v>
      </c>
      <c r="B70" s="40" t="s">
        <v>406</v>
      </c>
      <c r="C70" s="39" t="s">
        <v>407</v>
      </c>
      <c r="D70" s="39" t="s">
        <v>571</v>
      </c>
      <c r="E70" s="39" t="s">
        <v>571</v>
      </c>
      <c r="F70" s="39" t="s">
        <v>406</v>
      </c>
      <c r="G70" s="24" t="s">
        <v>572</v>
      </c>
      <c r="H70" s="17">
        <v>32</v>
      </c>
      <c r="I70" s="17" t="s">
        <v>573</v>
      </c>
      <c r="J70" s="18">
        <v>491410000</v>
      </c>
      <c r="K70" s="17">
        <v>18</v>
      </c>
      <c r="L70" s="17">
        <v>478.4</v>
      </c>
    </row>
    <row r="71" spans="1:12" x14ac:dyDescent="0.25">
      <c r="A71" s="17">
        <v>1998</v>
      </c>
      <c r="B71" s="39" t="s">
        <v>412</v>
      </c>
      <c r="C71" s="39" t="s">
        <v>413</v>
      </c>
      <c r="D71" s="39" t="s">
        <v>574</v>
      </c>
      <c r="E71" s="39" t="s">
        <v>574</v>
      </c>
      <c r="F71" s="39" t="s">
        <v>412</v>
      </c>
      <c r="G71" s="24" t="s">
        <v>575</v>
      </c>
      <c r="H71" s="17">
        <v>416</v>
      </c>
      <c r="I71" s="17" t="s">
        <v>576</v>
      </c>
      <c r="J71" s="18">
        <v>188285000</v>
      </c>
      <c r="K71" s="17">
        <v>28</v>
      </c>
      <c r="L71" s="17">
        <v>102.1</v>
      </c>
    </row>
    <row r="72" spans="1:12" x14ac:dyDescent="0.25">
      <c r="A72" s="17">
        <v>1998</v>
      </c>
      <c r="B72" s="39" t="s">
        <v>412</v>
      </c>
      <c r="C72" s="39" t="s">
        <v>413</v>
      </c>
      <c r="D72" s="39" t="s">
        <v>507</v>
      </c>
      <c r="E72" s="39" t="s">
        <v>414</v>
      </c>
      <c r="F72" s="39" t="s">
        <v>412</v>
      </c>
      <c r="G72" s="24" t="s">
        <v>577</v>
      </c>
      <c r="H72" s="17">
        <v>576</v>
      </c>
      <c r="I72" s="17" t="s">
        <v>578</v>
      </c>
      <c r="J72" s="18">
        <v>466340000</v>
      </c>
      <c r="K72" s="17">
        <v>20</v>
      </c>
      <c r="L72" s="17">
        <v>333.1</v>
      </c>
    </row>
    <row r="73" spans="1:12" x14ac:dyDescent="0.25">
      <c r="A73" s="17">
        <v>1998</v>
      </c>
      <c r="B73" s="39" t="s">
        <v>412</v>
      </c>
      <c r="C73" s="39" t="s">
        <v>413</v>
      </c>
      <c r="D73" s="39" t="s">
        <v>414</v>
      </c>
      <c r="E73" s="39" t="s">
        <v>414</v>
      </c>
      <c r="F73" s="39" t="s">
        <v>412</v>
      </c>
      <c r="G73" s="24" t="s">
        <v>579</v>
      </c>
      <c r="H73" s="17">
        <v>386</v>
      </c>
      <c r="I73" s="17" t="s">
        <v>580</v>
      </c>
      <c r="J73" s="18">
        <v>292600000</v>
      </c>
      <c r="K73" s="17">
        <v>20</v>
      </c>
      <c r="L73" s="17">
        <v>172.1</v>
      </c>
    </row>
    <row r="74" spans="1:12" x14ac:dyDescent="0.25">
      <c r="A74" s="17">
        <v>1998</v>
      </c>
      <c r="B74" s="39" t="s">
        <v>412</v>
      </c>
      <c r="C74" s="39" t="s">
        <v>422</v>
      </c>
      <c r="D74" s="39" t="s">
        <v>581</v>
      </c>
      <c r="E74" s="39" t="s">
        <v>581</v>
      </c>
      <c r="F74" s="39" t="s">
        <v>412</v>
      </c>
      <c r="G74" s="24" t="s">
        <v>582</v>
      </c>
      <c r="H74" s="17">
        <v>785</v>
      </c>
      <c r="I74" s="17" t="s">
        <v>583</v>
      </c>
      <c r="J74" s="18">
        <v>458000000</v>
      </c>
      <c r="K74" s="17">
        <v>23</v>
      </c>
      <c r="L74" s="17">
        <v>3796</v>
      </c>
    </row>
    <row r="75" spans="1:12" x14ac:dyDescent="0.25">
      <c r="A75" s="17">
        <v>1998</v>
      </c>
      <c r="B75" s="39" t="s">
        <v>412</v>
      </c>
      <c r="C75" s="39" t="s">
        <v>422</v>
      </c>
      <c r="D75" s="39" t="s">
        <v>423</v>
      </c>
      <c r="E75" s="39" t="s">
        <v>423</v>
      </c>
      <c r="F75" s="39" t="s">
        <v>412</v>
      </c>
      <c r="G75" s="24" t="s">
        <v>584</v>
      </c>
      <c r="H75" s="17">
        <v>106</v>
      </c>
      <c r="I75" s="17" t="s">
        <v>585</v>
      </c>
      <c r="J75" s="18">
        <v>241000000</v>
      </c>
      <c r="K75" s="17">
        <v>39</v>
      </c>
      <c r="L75" s="17">
        <v>135</v>
      </c>
    </row>
    <row r="76" spans="1:12" x14ac:dyDescent="0.25">
      <c r="A76" s="17">
        <v>1998</v>
      </c>
      <c r="B76" s="39" t="s">
        <v>412</v>
      </c>
      <c r="C76" s="39" t="s">
        <v>413</v>
      </c>
      <c r="D76" s="39" t="s">
        <v>586</v>
      </c>
      <c r="E76" s="39" t="s">
        <v>586</v>
      </c>
      <c r="F76" s="39" t="s">
        <v>412</v>
      </c>
      <c r="G76" s="24" t="s">
        <v>587</v>
      </c>
      <c r="H76" s="17">
        <v>928</v>
      </c>
      <c r="I76" s="17" t="s">
        <v>588</v>
      </c>
      <c r="J76" s="18">
        <v>309400000</v>
      </c>
      <c r="K76" s="17">
        <v>22</v>
      </c>
      <c r="L76" s="17">
        <v>238</v>
      </c>
    </row>
    <row r="77" spans="1:12" x14ac:dyDescent="0.25">
      <c r="A77" s="17">
        <v>1998</v>
      </c>
      <c r="B77" s="39" t="s">
        <v>412</v>
      </c>
      <c r="C77" s="39" t="s">
        <v>413</v>
      </c>
      <c r="D77" s="39" t="s">
        <v>500</v>
      </c>
      <c r="E77" s="39" t="s">
        <v>500</v>
      </c>
      <c r="F77" s="39" t="s">
        <v>412</v>
      </c>
      <c r="G77" s="24" t="s">
        <v>589</v>
      </c>
      <c r="H77" s="17">
        <v>974</v>
      </c>
      <c r="I77" s="17" t="s">
        <v>590</v>
      </c>
      <c r="J77" s="18">
        <v>132010000</v>
      </c>
      <c r="K77" s="17">
        <v>16</v>
      </c>
      <c r="L77" s="17">
        <v>102</v>
      </c>
    </row>
    <row r="78" spans="1:12" x14ac:dyDescent="0.25">
      <c r="A78" s="17">
        <v>1998</v>
      </c>
      <c r="B78" s="39" t="s">
        <v>412</v>
      </c>
      <c r="C78" s="39" t="s">
        <v>422</v>
      </c>
      <c r="D78" s="39" t="s">
        <v>486</v>
      </c>
      <c r="E78" s="39" t="s">
        <v>486</v>
      </c>
      <c r="F78" s="39" t="s">
        <v>412</v>
      </c>
      <c r="G78" s="24" t="s">
        <v>592</v>
      </c>
      <c r="H78" s="17">
        <v>528</v>
      </c>
      <c r="I78" s="17" t="s">
        <v>593</v>
      </c>
      <c r="J78" s="18">
        <v>68810000</v>
      </c>
      <c r="K78" s="17">
        <v>76</v>
      </c>
      <c r="L78" s="17">
        <v>98.3</v>
      </c>
    </row>
    <row r="79" spans="1:12" x14ac:dyDescent="0.25">
      <c r="A79" s="17">
        <v>1998</v>
      </c>
      <c r="B79" s="39" t="s">
        <v>412</v>
      </c>
      <c r="C79" s="39" t="s">
        <v>422</v>
      </c>
      <c r="D79" s="39" t="s">
        <v>486</v>
      </c>
      <c r="E79" s="39" t="s">
        <v>486</v>
      </c>
      <c r="F79" s="39" t="s">
        <v>412</v>
      </c>
      <c r="G79" s="24" t="s">
        <v>592</v>
      </c>
      <c r="H79" s="17">
        <v>528</v>
      </c>
      <c r="I79" s="17" t="s">
        <v>594</v>
      </c>
      <c r="J79" s="18">
        <v>67500000</v>
      </c>
      <c r="K79" s="17" t="s">
        <v>526</v>
      </c>
      <c r="L79" s="17">
        <v>58</v>
      </c>
    </row>
    <row r="80" spans="1:12" x14ac:dyDescent="0.25">
      <c r="A80" s="17">
        <v>1998</v>
      </c>
      <c r="B80" s="39" t="s">
        <v>412</v>
      </c>
      <c r="C80" s="39" t="s">
        <v>422</v>
      </c>
      <c r="D80" s="39" t="s">
        <v>456</v>
      </c>
      <c r="E80" s="39" t="s">
        <v>456</v>
      </c>
      <c r="F80" s="39" t="s">
        <v>412</v>
      </c>
      <c r="G80" s="24" t="s">
        <v>595</v>
      </c>
      <c r="H80" s="17">
        <v>973</v>
      </c>
      <c r="I80" s="17" t="s">
        <v>596</v>
      </c>
      <c r="J80" s="18">
        <v>400000000</v>
      </c>
      <c r="K80" s="17">
        <v>26</v>
      </c>
      <c r="L80" s="17">
        <v>192.3</v>
      </c>
    </row>
    <row r="81" spans="1:12" x14ac:dyDescent="0.25">
      <c r="A81" s="17">
        <v>1998</v>
      </c>
      <c r="B81" s="39" t="s">
        <v>412</v>
      </c>
      <c r="C81" s="39" t="s">
        <v>413</v>
      </c>
      <c r="D81" s="39" t="s">
        <v>507</v>
      </c>
      <c r="E81" s="39" t="s">
        <v>507</v>
      </c>
      <c r="F81" s="39" t="s">
        <v>412</v>
      </c>
      <c r="G81" s="24" t="s">
        <v>597</v>
      </c>
      <c r="H81" s="17">
        <v>1220</v>
      </c>
      <c r="I81" s="17" t="s">
        <v>598</v>
      </c>
      <c r="J81" s="18">
        <v>205000000</v>
      </c>
      <c r="K81" s="17">
        <v>12</v>
      </c>
      <c r="L81" s="17">
        <v>94</v>
      </c>
    </row>
    <row r="82" spans="1:12" x14ac:dyDescent="0.25">
      <c r="A82" s="17">
        <v>1998</v>
      </c>
      <c r="B82" s="40" t="s">
        <v>406</v>
      </c>
      <c r="C82" s="39" t="s">
        <v>407</v>
      </c>
      <c r="D82" s="39" t="s">
        <v>408</v>
      </c>
      <c r="E82" s="39" t="s">
        <v>408</v>
      </c>
      <c r="F82" s="39" t="s">
        <v>406</v>
      </c>
      <c r="G82" s="24" t="s">
        <v>479</v>
      </c>
      <c r="H82" s="17">
        <v>160</v>
      </c>
      <c r="I82" s="17" t="s">
        <v>599</v>
      </c>
      <c r="J82" s="18">
        <v>1000000</v>
      </c>
      <c r="K82" s="17" t="s">
        <v>526</v>
      </c>
      <c r="L82" s="17">
        <v>4.5999999999999996</v>
      </c>
    </row>
    <row r="83" spans="1:12" x14ac:dyDescent="0.25">
      <c r="A83" s="17">
        <v>1998</v>
      </c>
      <c r="B83" s="39" t="s">
        <v>412</v>
      </c>
      <c r="C83" s="39" t="s">
        <v>422</v>
      </c>
      <c r="D83" s="39" t="s">
        <v>600</v>
      </c>
      <c r="E83" s="39" t="s">
        <v>456</v>
      </c>
      <c r="F83" s="39" t="s">
        <v>412</v>
      </c>
      <c r="G83" s="24" t="s">
        <v>601</v>
      </c>
      <c r="H83" s="17" t="s">
        <v>1850</v>
      </c>
      <c r="I83" s="17" t="s">
        <v>602</v>
      </c>
      <c r="J83" s="18">
        <v>247500000</v>
      </c>
      <c r="K83" s="17">
        <v>27</v>
      </c>
      <c r="L83" s="17">
        <v>217.3</v>
      </c>
    </row>
    <row r="84" spans="1:12" x14ac:dyDescent="0.25">
      <c r="A84" s="17">
        <v>1998</v>
      </c>
      <c r="B84" s="39" t="s">
        <v>412</v>
      </c>
      <c r="C84" s="39" t="s">
        <v>422</v>
      </c>
      <c r="D84" s="39" t="s">
        <v>512</v>
      </c>
      <c r="E84" s="39" t="s">
        <v>500</v>
      </c>
      <c r="F84" s="39" t="s">
        <v>412</v>
      </c>
      <c r="G84" s="24" t="s">
        <v>513</v>
      </c>
      <c r="H84" s="17">
        <v>772</v>
      </c>
      <c r="I84" s="17" t="s">
        <v>603</v>
      </c>
      <c r="J84" s="18">
        <v>112800000</v>
      </c>
      <c r="K84" s="17">
        <v>9</v>
      </c>
      <c r="L84" s="17">
        <v>94</v>
      </c>
    </row>
    <row r="85" spans="1:12" x14ac:dyDescent="0.25">
      <c r="A85" s="17">
        <v>1998</v>
      </c>
      <c r="B85" s="39" t="s">
        <v>412</v>
      </c>
      <c r="C85" s="39" t="s">
        <v>422</v>
      </c>
      <c r="D85" s="39" t="s">
        <v>512</v>
      </c>
      <c r="E85" s="39" t="s">
        <v>500</v>
      </c>
      <c r="F85" s="39" t="s">
        <v>412</v>
      </c>
      <c r="G85" s="24" t="s">
        <v>513</v>
      </c>
      <c r="H85" s="17">
        <v>772</v>
      </c>
      <c r="I85" s="17" t="s">
        <v>604</v>
      </c>
      <c r="J85" s="18">
        <v>9000000</v>
      </c>
      <c r="K85" s="17" t="s">
        <v>526</v>
      </c>
      <c r="L85" s="17">
        <v>2.5</v>
      </c>
    </row>
    <row r="86" spans="1:12" x14ac:dyDescent="0.25">
      <c r="A86" s="17">
        <v>1998</v>
      </c>
      <c r="B86" s="39" t="s">
        <v>412</v>
      </c>
      <c r="C86" s="39" t="s">
        <v>422</v>
      </c>
      <c r="D86" s="39" t="s">
        <v>423</v>
      </c>
      <c r="E86" s="39" t="s">
        <v>423</v>
      </c>
      <c r="F86" s="39" t="s">
        <v>412</v>
      </c>
      <c r="G86" s="24" t="s">
        <v>554</v>
      </c>
      <c r="H86" s="17">
        <v>411</v>
      </c>
      <c r="I86" s="17" t="s">
        <v>605</v>
      </c>
      <c r="J86" s="18">
        <v>36000000</v>
      </c>
      <c r="K86" s="17" t="s">
        <v>526</v>
      </c>
      <c r="L86" s="17">
        <v>12</v>
      </c>
    </row>
    <row r="87" spans="1:12" x14ac:dyDescent="0.25">
      <c r="A87" s="17">
        <v>1998</v>
      </c>
      <c r="B87" s="39" t="s">
        <v>412</v>
      </c>
      <c r="C87" s="39" t="s">
        <v>422</v>
      </c>
      <c r="D87" s="39" t="s">
        <v>441</v>
      </c>
      <c r="E87" s="39" t="s">
        <v>512</v>
      </c>
      <c r="F87" s="39" t="s">
        <v>412</v>
      </c>
      <c r="G87" s="24" t="s">
        <v>606</v>
      </c>
      <c r="H87" s="17">
        <v>201</v>
      </c>
      <c r="I87" s="17" t="s">
        <v>607</v>
      </c>
      <c r="J87" s="18">
        <v>481500000</v>
      </c>
      <c r="K87" s="17">
        <v>22</v>
      </c>
      <c r="L87" s="17">
        <v>303.5</v>
      </c>
    </row>
    <row r="88" spans="1:12" x14ac:dyDescent="0.25">
      <c r="A88" s="17">
        <v>1998</v>
      </c>
      <c r="B88" s="39" t="s">
        <v>412</v>
      </c>
      <c r="C88" s="39" t="s">
        <v>422</v>
      </c>
      <c r="D88" s="39" t="s">
        <v>423</v>
      </c>
      <c r="E88" s="39" t="s">
        <v>423</v>
      </c>
      <c r="F88" s="39" t="s">
        <v>412</v>
      </c>
      <c r="G88" s="24" t="s">
        <v>608</v>
      </c>
      <c r="H88" s="17">
        <v>359</v>
      </c>
      <c r="I88" s="17" t="s">
        <v>609</v>
      </c>
      <c r="J88" s="18">
        <v>105000000</v>
      </c>
      <c r="K88" s="17">
        <v>23</v>
      </c>
      <c r="L88" s="17">
        <v>42</v>
      </c>
    </row>
    <row r="89" spans="1:12" x14ac:dyDescent="0.25">
      <c r="A89" s="17">
        <v>1998</v>
      </c>
      <c r="B89" s="39" t="s">
        <v>412</v>
      </c>
      <c r="C89" s="39" t="s">
        <v>422</v>
      </c>
      <c r="D89" s="39" t="s">
        <v>423</v>
      </c>
      <c r="E89" s="39" t="s">
        <v>423</v>
      </c>
      <c r="F89" s="39" t="s">
        <v>412</v>
      </c>
      <c r="G89" s="24" t="s">
        <v>608</v>
      </c>
      <c r="H89" s="17">
        <v>359</v>
      </c>
      <c r="I89" s="17" t="s">
        <v>610</v>
      </c>
      <c r="J89" s="18">
        <v>80000000</v>
      </c>
      <c r="K89" s="17" t="s">
        <v>526</v>
      </c>
      <c r="L89" s="17">
        <v>65</v>
      </c>
    </row>
    <row r="90" spans="1:12" x14ac:dyDescent="0.25">
      <c r="A90" s="17">
        <v>1998</v>
      </c>
      <c r="B90" s="39" t="s">
        <v>412</v>
      </c>
      <c r="C90" s="39" t="s">
        <v>422</v>
      </c>
      <c r="D90" s="39" t="s">
        <v>423</v>
      </c>
      <c r="E90" s="39" t="s">
        <v>423</v>
      </c>
      <c r="F90" s="39" t="s">
        <v>412</v>
      </c>
      <c r="G90" s="24" t="s">
        <v>611</v>
      </c>
      <c r="H90" s="17">
        <v>500</v>
      </c>
      <c r="I90" s="17" t="s">
        <v>612</v>
      </c>
      <c r="J90" s="18">
        <v>28600000</v>
      </c>
      <c r="K90" s="17">
        <v>14</v>
      </c>
      <c r="L90" s="17">
        <v>22</v>
      </c>
    </row>
    <row r="91" spans="1:12" x14ac:dyDescent="0.25">
      <c r="A91" s="17">
        <v>1998</v>
      </c>
      <c r="B91" s="39" t="s">
        <v>412</v>
      </c>
      <c r="C91" s="39" t="s">
        <v>422</v>
      </c>
      <c r="D91" s="39" t="s">
        <v>423</v>
      </c>
      <c r="E91" s="39" t="s">
        <v>423</v>
      </c>
      <c r="F91" s="39" t="s">
        <v>412</v>
      </c>
      <c r="G91" s="24" t="s">
        <v>611</v>
      </c>
      <c r="H91" s="17">
        <v>500</v>
      </c>
      <c r="I91" s="17" t="s">
        <v>613</v>
      </c>
      <c r="J91" s="18">
        <v>176544000</v>
      </c>
      <c r="K91" s="17" t="s">
        <v>526</v>
      </c>
      <c r="L91" s="17">
        <v>110.7</v>
      </c>
    </row>
    <row r="92" spans="1:12" x14ac:dyDescent="0.25">
      <c r="A92" s="17">
        <v>1999</v>
      </c>
      <c r="B92" s="39" t="s">
        <v>412</v>
      </c>
      <c r="C92" s="39" t="s">
        <v>422</v>
      </c>
      <c r="D92" s="39" t="s">
        <v>423</v>
      </c>
      <c r="E92" s="39" t="s">
        <v>423</v>
      </c>
      <c r="F92" s="39" t="s">
        <v>412</v>
      </c>
      <c r="G92" s="24" t="s">
        <v>614</v>
      </c>
      <c r="H92" s="17">
        <v>641</v>
      </c>
      <c r="I92" s="17" t="s">
        <v>615</v>
      </c>
      <c r="J92" s="18">
        <v>120000000</v>
      </c>
      <c r="K92" s="17">
        <v>11</v>
      </c>
      <c r="L92" s="17">
        <v>46</v>
      </c>
    </row>
    <row r="93" spans="1:12" x14ac:dyDescent="0.25">
      <c r="A93" s="17">
        <v>1999</v>
      </c>
      <c r="B93" s="39" t="s">
        <v>412</v>
      </c>
      <c r="C93" s="39" t="s">
        <v>422</v>
      </c>
      <c r="D93" s="39" t="s">
        <v>423</v>
      </c>
      <c r="E93" s="39" t="s">
        <v>616</v>
      </c>
      <c r="F93" s="39" t="s">
        <v>412</v>
      </c>
      <c r="G93" s="24" t="s">
        <v>617</v>
      </c>
      <c r="H93" s="17">
        <v>385</v>
      </c>
      <c r="I93" s="17" t="s">
        <v>618</v>
      </c>
      <c r="J93" s="18">
        <v>375000000</v>
      </c>
      <c r="K93" s="17">
        <v>18</v>
      </c>
      <c r="L93" s="17">
        <v>303</v>
      </c>
    </row>
    <row r="94" spans="1:12" x14ac:dyDescent="0.25">
      <c r="A94" s="17">
        <v>1999</v>
      </c>
      <c r="B94" s="39" t="s">
        <v>412</v>
      </c>
      <c r="C94" s="39" t="s">
        <v>413</v>
      </c>
      <c r="D94" s="39" t="s">
        <v>500</v>
      </c>
      <c r="E94" s="39" t="s">
        <v>512</v>
      </c>
      <c r="F94" s="39" t="s">
        <v>412</v>
      </c>
      <c r="G94" s="24" t="s">
        <v>619</v>
      </c>
      <c r="H94" s="17">
        <v>314</v>
      </c>
      <c r="I94" s="17" t="s">
        <v>620</v>
      </c>
      <c r="J94" s="18">
        <v>378730000</v>
      </c>
      <c r="K94" s="17">
        <v>66</v>
      </c>
      <c r="L94" s="17">
        <v>344</v>
      </c>
    </row>
    <row r="95" spans="1:12" x14ac:dyDescent="0.25">
      <c r="A95" s="17">
        <v>1999</v>
      </c>
      <c r="B95" s="39" t="s">
        <v>412</v>
      </c>
      <c r="C95" s="39" t="s">
        <v>422</v>
      </c>
      <c r="D95" s="39" t="s">
        <v>456</v>
      </c>
      <c r="E95" s="39" t="s">
        <v>456</v>
      </c>
      <c r="F95" s="39" t="s">
        <v>412</v>
      </c>
      <c r="G95" s="24" t="s">
        <v>621</v>
      </c>
      <c r="H95" s="17">
        <v>96</v>
      </c>
      <c r="I95" s="17" t="s">
        <v>622</v>
      </c>
      <c r="J95" s="18">
        <v>110000000</v>
      </c>
      <c r="K95" s="17">
        <v>56</v>
      </c>
      <c r="L95" s="17">
        <v>58.4</v>
      </c>
    </row>
    <row r="96" spans="1:12" x14ac:dyDescent="0.25">
      <c r="A96" s="17">
        <v>1999</v>
      </c>
      <c r="B96" s="39" t="s">
        <v>412</v>
      </c>
      <c r="C96" s="39" t="s">
        <v>413</v>
      </c>
      <c r="D96" s="39" t="s">
        <v>500</v>
      </c>
      <c r="E96" s="39" t="s">
        <v>500</v>
      </c>
      <c r="F96" s="39" t="s">
        <v>412</v>
      </c>
      <c r="G96" s="24" t="s">
        <v>623</v>
      </c>
      <c r="H96" s="17">
        <v>885</v>
      </c>
      <c r="I96" s="17" t="s">
        <v>624</v>
      </c>
      <c r="J96" s="18">
        <v>198800000</v>
      </c>
      <c r="K96" s="17">
        <v>21</v>
      </c>
      <c r="L96" s="17">
        <v>138</v>
      </c>
    </row>
    <row r="97" spans="1:12" x14ac:dyDescent="0.25">
      <c r="A97" s="17">
        <v>1999</v>
      </c>
      <c r="B97" s="40" t="s">
        <v>406</v>
      </c>
      <c r="C97" s="39" t="s">
        <v>407</v>
      </c>
      <c r="D97" s="39" t="s">
        <v>408</v>
      </c>
      <c r="E97" s="39" t="s">
        <v>408</v>
      </c>
      <c r="F97" s="39" t="s">
        <v>406</v>
      </c>
      <c r="G97" s="24" t="s">
        <v>625</v>
      </c>
      <c r="H97" s="17">
        <v>170</v>
      </c>
      <c r="I97" s="17" t="s">
        <v>626</v>
      </c>
      <c r="J97" s="18">
        <v>16000000</v>
      </c>
      <c r="K97" s="17">
        <v>42</v>
      </c>
      <c r="L97" s="17">
        <v>2</v>
      </c>
    </row>
    <row r="98" spans="1:12" x14ac:dyDescent="0.25">
      <c r="A98" s="17">
        <v>1999</v>
      </c>
      <c r="B98" s="39" t="s">
        <v>412</v>
      </c>
      <c r="C98" s="39" t="s">
        <v>413</v>
      </c>
      <c r="D98" s="39" t="s">
        <v>627</v>
      </c>
      <c r="E98" s="39" t="s">
        <v>523</v>
      </c>
      <c r="F98" s="39" t="s">
        <v>412</v>
      </c>
      <c r="G98" s="24" t="s">
        <v>628</v>
      </c>
      <c r="H98" s="17" t="s">
        <v>1849</v>
      </c>
      <c r="I98" s="17" t="s">
        <v>629</v>
      </c>
      <c r="J98" s="18">
        <v>4000000</v>
      </c>
      <c r="K98" s="17">
        <v>1</v>
      </c>
      <c r="L98" s="17">
        <v>3</v>
      </c>
    </row>
    <row r="99" spans="1:12" x14ac:dyDescent="0.25">
      <c r="A99" s="17">
        <v>1999</v>
      </c>
      <c r="B99" s="39" t="s">
        <v>412</v>
      </c>
      <c r="C99" s="39" t="s">
        <v>422</v>
      </c>
      <c r="D99" s="39" t="s">
        <v>441</v>
      </c>
      <c r="E99" s="39" t="s">
        <v>630</v>
      </c>
      <c r="F99" s="39" t="s">
        <v>412</v>
      </c>
      <c r="G99" s="24" t="s">
        <v>631</v>
      </c>
      <c r="H99" s="17">
        <v>50</v>
      </c>
      <c r="I99" s="17" t="s">
        <v>632</v>
      </c>
      <c r="J99" s="18">
        <v>215600000</v>
      </c>
      <c r="K99" s="17">
        <v>47</v>
      </c>
      <c r="L99" s="17">
        <v>215.6</v>
      </c>
    </row>
    <row r="100" spans="1:12" x14ac:dyDescent="0.25">
      <c r="A100" s="17">
        <v>1999</v>
      </c>
      <c r="B100" s="39" t="s">
        <v>433</v>
      </c>
      <c r="C100" s="39" t="s">
        <v>434</v>
      </c>
      <c r="D100" s="39" t="s">
        <v>542</v>
      </c>
      <c r="E100" s="39" t="s">
        <v>542</v>
      </c>
      <c r="F100" s="39" t="s">
        <v>436</v>
      </c>
      <c r="G100" s="24" t="s">
        <v>633</v>
      </c>
      <c r="H100" s="17">
        <v>50</v>
      </c>
      <c r="I100" s="17" t="s">
        <v>634</v>
      </c>
      <c r="J100" s="18">
        <v>99000000</v>
      </c>
      <c r="K100" s="17">
        <v>16</v>
      </c>
      <c r="L100" s="17">
        <v>62.8</v>
      </c>
    </row>
    <row r="101" spans="1:12" x14ac:dyDescent="0.25">
      <c r="A101" s="17">
        <v>2000</v>
      </c>
      <c r="B101" s="39" t="s">
        <v>433</v>
      </c>
      <c r="C101" s="39" t="s">
        <v>434</v>
      </c>
      <c r="D101" s="39" t="s">
        <v>444</v>
      </c>
      <c r="E101" s="39" t="s">
        <v>444</v>
      </c>
      <c r="F101" s="39" t="s">
        <v>436</v>
      </c>
      <c r="G101" s="24" t="s">
        <v>635</v>
      </c>
      <c r="H101" s="17" t="s">
        <v>1851</v>
      </c>
      <c r="I101" s="17" t="s">
        <v>636</v>
      </c>
      <c r="J101" s="18">
        <v>23414000</v>
      </c>
      <c r="K101" s="17">
        <v>3</v>
      </c>
      <c r="L101" s="17">
        <v>3.5</v>
      </c>
    </row>
    <row r="102" spans="1:12" x14ac:dyDescent="0.25">
      <c r="A102" s="17">
        <v>2000</v>
      </c>
      <c r="B102" s="39" t="s">
        <v>433</v>
      </c>
      <c r="C102" s="39" t="s">
        <v>434</v>
      </c>
      <c r="D102" s="39" t="s">
        <v>444</v>
      </c>
      <c r="E102" s="39" t="s">
        <v>444</v>
      </c>
      <c r="F102" s="39" t="s">
        <v>436</v>
      </c>
      <c r="G102" s="24" t="s">
        <v>637</v>
      </c>
      <c r="H102" s="17" t="s">
        <v>1851</v>
      </c>
      <c r="I102" s="17" t="s">
        <v>638</v>
      </c>
      <c r="J102" s="18">
        <v>13162500</v>
      </c>
      <c r="K102" s="17">
        <v>2</v>
      </c>
      <c r="L102" s="17">
        <v>20.25</v>
      </c>
    </row>
    <row r="103" spans="1:12" x14ac:dyDescent="0.25">
      <c r="A103" s="17">
        <v>1999</v>
      </c>
      <c r="B103" s="39" t="s">
        <v>412</v>
      </c>
      <c r="C103" s="39" t="s">
        <v>422</v>
      </c>
      <c r="D103" s="39" t="s">
        <v>423</v>
      </c>
      <c r="E103" s="39" t="s">
        <v>456</v>
      </c>
      <c r="F103" s="39" t="s">
        <v>412</v>
      </c>
      <c r="G103" s="24" t="s">
        <v>639</v>
      </c>
      <c r="H103" s="17">
        <v>748</v>
      </c>
      <c r="I103" s="17" t="s">
        <v>640</v>
      </c>
      <c r="J103" s="18">
        <v>456000000</v>
      </c>
      <c r="K103" s="17">
        <v>41</v>
      </c>
      <c r="L103" s="17">
        <v>195.2</v>
      </c>
    </row>
    <row r="104" spans="1:12" x14ac:dyDescent="0.25">
      <c r="A104" s="17">
        <v>1999</v>
      </c>
      <c r="B104" s="39" t="s">
        <v>412</v>
      </c>
      <c r="C104" s="39" t="s">
        <v>413</v>
      </c>
      <c r="D104" s="39" t="s">
        <v>641</v>
      </c>
      <c r="E104" s="39" t="s">
        <v>641</v>
      </c>
      <c r="F104" s="39" t="s">
        <v>412</v>
      </c>
      <c r="G104" s="24" t="s">
        <v>642</v>
      </c>
      <c r="H104" s="17">
        <v>58</v>
      </c>
      <c r="I104" s="17" t="s">
        <v>643</v>
      </c>
      <c r="J104" s="18">
        <v>300000000</v>
      </c>
      <c r="K104" s="17">
        <v>15</v>
      </c>
      <c r="L104" s="17">
        <v>250.3</v>
      </c>
    </row>
    <row r="105" spans="1:12" x14ac:dyDescent="0.25">
      <c r="A105" s="17">
        <v>2000</v>
      </c>
      <c r="B105" s="39" t="s">
        <v>433</v>
      </c>
      <c r="C105" s="39" t="s">
        <v>434</v>
      </c>
      <c r="D105" s="39" t="s">
        <v>444</v>
      </c>
      <c r="E105" s="39" t="s">
        <v>444</v>
      </c>
      <c r="F105" s="39" t="s">
        <v>412</v>
      </c>
      <c r="G105" s="24" t="s">
        <v>644</v>
      </c>
      <c r="H105" s="17" t="s">
        <v>1851</v>
      </c>
      <c r="I105" s="17" t="s">
        <v>645</v>
      </c>
      <c r="J105" s="18">
        <v>11700000</v>
      </c>
      <c r="K105" s="17">
        <v>3</v>
      </c>
      <c r="L105" s="17">
        <v>19.5</v>
      </c>
    </row>
    <row r="106" spans="1:12" x14ac:dyDescent="0.25">
      <c r="A106" s="17">
        <v>2000</v>
      </c>
      <c r="B106" s="39" t="s">
        <v>433</v>
      </c>
      <c r="C106" s="39" t="s">
        <v>434</v>
      </c>
      <c r="D106" s="39" t="s">
        <v>435</v>
      </c>
      <c r="E106" s="39" t="s">
        <v>435</v>
      </c>
      <c r="F106" s="39" t="s">
        <v>436</v>
      </c>
      <c r="G106" s="24" t="s">
        <v>646</v>
      </c>
      <c r="H106" s="17" t="s">
        <v>1849</v>
      </c>
      <c r="I106" s="17" t="s">
        <v>647</v>
      </c>
      <c r="J106" s="18">
        <v>13000000</v>
      </c>
      <c r="K106" s="17">
        <v>1</v>
      </c>
      <c r="L106" s="17">
        <v>9</v>
      </c>
    </row>
    <row r="107" spans="1:12" x14ac:dyDescent="0.25">
      <c r="A107" s="17">
        <v>1999</v>
      </c>
      <c r="B107" s="39" t="s">
        <v>412</v>
      </c>
      <c r="C107" s="39" t="s">
        <v>422</v>
      </c>
      <c r="D107" s="39" t="s">
        <v>423</v>
      </c>
      <c r="E107" s="39" t="s">
        <v>451</v>
      </c>
      <c r="F107" s="39" t="s">
        <v>412</v>
      </c>
      <c r="G107" s="24" t="s">
        <v>648</v>
      </c>
      <c r="H107" s="17">
        <v>516</v>
      </c>
      <c r="I107" s="17" t="s">
        <v>649</v>
      </c>
      <c r="J107" s="18">
        <v>1174815192</v>
      </c>
      <c r="K107" s="17">
        <v>51</v>
      </c>
      <c r="L107" s="17">
        <v>384.9</v>
      </c>
    </row>
    <row r="108" spans="1:12" x14ac:dyDescent="0.25">
      <c r="A108" s="17">
        <v>1999</v>
      </c>
      <c r="B108" s="39" t="s">
        <v>412</v>
      </c>
      <c r="C108" s="39" t="s">
        <v>422</v>
      </c>
      <c r="D108" s="39" t="s">
        <v>512</v>
      </c>
      <c r="E108" s="39" t="s">
        <v>500</v>
      </c>
      <c r="F108" s="39" t="s">
        <v>412</v>
      </c>
      <c r="G108" s="24" t="s">
        <v>513</v>
      </c>
      <c r="H108" s="17">
        <v>772</v>
      </c>
      <c r="I108" s="17" t="s">
        <v>650</v>
      </c>
      <c r="J108" s="18">
        <v>9000000</v>
      </c>
      <c r="K108" s="17" t="s">
        <v>526</v>
      </c>
      <c r="L108" s="17">
        <v>2.5</v>
      </c>
    </row>
    <row r="109" spans="1:12" x14ac:dyDescent="0.25">
      <c r="A109" s="17">
        <v>1999</v>
      </c>
      <c r="B109" s="39" t="s">
        <v>412</v>
      </c>
      <c r="C109" s="39" t="s">
        <v>413</v>
      </c>
      <c r="D109" s="39" t="s">
        <v>500</v>
      </c>
      <c r="E109" s="39" t="s">
        <v>500</v>
      </c>
      <c r="F109" s="39" t="s">
        <v>412</v>
      </c>
      <c r="G109" s="24" t="s">
        <v>651</v>
      </c>
      <c r="H109" s="17">
        <v>695</v>
      </c>
      <c r="I109" s="17" t="s">
        <v>652</v>
      </c>
      <c r="J109" s="18">
        <v>151656000</v>
      </c>
      <c r="K109" s="17">
        <v>12</v>
      </c>
      <c r="L109" s="17">
        <v>104.7</v>
      </c>
    </row>
    <row r="110" spans="1:12" x14ac:dyDescent="0.25">
      <c r="A110" s="17">
        <v>2000</v>
      </c>
      <c r="B110" s="39" t="s">
        <v>433</v>
      </c>
      <c r="C110" s="39" t="s">
        <v>434</v>
      </c>
      <c r="D110" s="39" t="s">
        <v>435</v>
      </c>
      <c r="E110" s="39" t="s">
        <v>435</v>
      </c>
      <c r="F110" s="39" t="s">
        <v>436</v>
      </c>
      <c r="G110" s="24" t="s">
        <v>653</v>
      </c>
      <c r="H110" s="17">
        <v>69</v>
      </c>
      <c r="I110" s="17" t="s">
        <v>654</v>
      </c>
      <c r="J110" s="3">
        <v>98560000</v>
      </c>
      <c r="K110" s="17">
        <v>39</v>
      </c>
      <c r="L110" s="2">
        <v>70.400000000000006</v>
      </c>
    </row>
    <row r="111" spans="1:12" x14ac:dyDescent="0.25">
      <c r="A111" s="17">
        <v>2000</v>
      </c>
      <c r="B111" s="39" t="s">
        <v>433</v>
      </c>
      <c r="C111" s="39" t="s">
        <v>434</v>
      </c>
      <c r="D111" s="39" t="s">
        <v>435</v>
      </c>
      <c r="E111" s="39" t="s">
        <v>435</v>
      </c>
      <c r="F111" s="39" t="s">
        <v>436</v>
      </c>
      <c r="G111" s="24" t="s">
        <v>653</v>
      </c>
      <c r="H111" s="17">
        <v>69</v>
      </c>
      <c r="I111" s="17" t="s">
        <v>655</v>
      </c>
      <c r="J111" s="3">
        <v>80700000</v>
      </c>
      <c r="K111" s="17" t="s">
        <v>526</v>
      </c>
      <c r="L111" s="2">
        <v>53.8</v>
      </c>
    </row>
    <row r="112" spans="1:12" x14ac:dyDescent="0.25">
      <c r="A112" s="17">
        <v>2000</v>
      </c>
      <c r="B112" s="39" t="s">
        <v>433</v>
      </c>
      <c r="C112" s="39" t="s">
        <v>434</v>
      </c>
      <c r="D112" s="39" t="s">
        <v>435</v>
      </c>
      <c r="E112" s="39" t="s">
        <v>435</v>
      </c>
      <c r="F112" s="39" t="s">
        <v>436</v>
      </c>
      <c r="G112" s="24" t="s">
        <v>653</v>
      </c>
      <c r="H112" s="17">
        <v>69</v>
      </c>
      <c r="I112" s="17" t="s">
        <v>656</v>
      </c>
      <c r="J112" s="3">
        <v>37500000</v>
      </c>
      <c r="K112" s="17" t="s">
        <v>526</v>
      </c>
      <c r="L112" s="2">
        <v>25</v>
      </c>
    </row>
    <row r="113" spans="1:12" x14ac:dyDescent="0.25">
      <c r="A113" s="17">
        <v>2000</v>
      </c>
      <c r="B113" s="39" t="s">
        <v>433</v>
      </c>
      <c r="C113" s="39" t="s">
        <v>434</v>
      </c>
      <c r="D113" s="39" t="s">
        <v>435</v>
      </c>
      <c r="E113" s="39" t="s">
        <v>435</v>
      </c>
      <c r="F113" s="39" t="s">
        <v>436</v>
      </c>
      <c r="G113" s="24" t="s">
        <v>653</v>
      </c>
      <c r="H113" s="17">
        <v>69</v>
      </c>
      <c r="I113" s="17" t="s">
        <v>657</v>
      </c>
      <c r="J113" s="3">
        <v>64782000</v>
      </c>
      <c r="K113" s="17" t="s">
        <v>526</v>
      </c>
      <c r="L113" s="17">
        <v>36.6</v>
      </c>
    </row>
    <row r="114" spans="1:12" x14ac:dyDescent="0.25">
      <c r="A114" s="17">
        <v>1999</v>
      </c>
      <c r="B114" s="39" t="s">
        <v>433</v>
      </c>
      <c r="C114" s="39" t="s">
        <v>434</v>
      </c>
      <c r="D114" s="39" t="s">
        <v>444</v>
      </c>
      <c r="E114" s="39" t="s">
        <v>435</v>
      </c>
      <c r="F114" s="39" t="s">
        <v>436</v>
      </c>
      <c r="G114" s="24" t="s">
        <v>445</v>
      </c>
      <c r="H114" s="17">
        <v>2</v>
      </c>
      <c r="I114" s="2" t="s">
        <v>658</v>
      </c>
      <c r="J114" s="3">
        <v>131706134</v>
      </c>
      <c r="K114" s="17">
        <v>80</v>
      </c>
      <c r="L114" s="17">
        <v>73.709999999999994</v>
      </c>
    </row>
    <row r="115" spans="1:12" x14ac:dyDescent="0.25">
      <c r="A115" s="17">
        <v>1999</v>
      </c>
      <c r="B115" s="39" t="s">
        <v>433</v>
      </c>
      <c r="C115" s="39" t="s">
        <v>434</v>
      </c>
      <c r="D115" s="39" t="s">
        <v>444</v>
      </c>
      <c r="E115" s="39" t="s">
        <v>435</v>
      </c>
      <c r="F115" s="39" t="s">
        <v>436</v>
      </c>
      <c r="G115" s="24" t="s">
        <v>445</v>
      </c>
      <c r="H115" s="17">
        <v>2</v>
      </c>
      <c r="I115" s="17" t="s">
        <v>659</v>
      </c>
      <c r="J115" s="18">
        <v>105993866</v>
      </c>
      <c r="K115" s="17" t="s">
        <v>526</v>
      </c>
      <c r="L115" s="17">
        <v>59.32</v>
      </c>
    </row>
    <row r="116" spans="1:12" x14ac:dyDescent="0.25">
      <c r="A116" s="17">
        <v>1999</v>
      </c>
      <c r="B116" s="39" t="s">
        <v>417</v>
      </c>
      <c r="C116" s="39" t="s">
        <v>418</v>
      </c>
      <c r="D116" s="39" t="s">
        <v>419</v>
      </c>
      <c r="E116" s="39" t="s">
        <v>660</v>
      </c>
      <c r="F116" s="39" t="s">
        <v>417</v>
      </c>
      <c r="G116" s="24" t="s">
        <v>449</v>
      </c>
      <c r="H116" s="17">
        <v>4</v>
      </c>
      <c r="I116" s="17" t="s">
        <v>661</v>
      </c>
      <c r="J116" s="18">
        <v>41000000</v>
      </c>
      <c r="K116" s="17" t="s">
        <v>526</v>
      </c>
      <c r="L116" s="17">
        <v>30.9</v>
      </c>
    </row>
    <row r="117" spans="1:12" x14ac:dyDescent="0.25">
      <c r="A117" s="17">
        <v>1999</v>
      </c>
      <c r="B117" s="39" t="s">
        <v>412</v>
      </c>
      <c r="C117" s="39" t="s">
        <v>422</v>
      </c>
      <c r="D117" s="39" t="s">
        <v>423</v>
      </c>
      <c r="E117" s="39" t="s">
        <v>451</v>
      </c>
      <c r="F117" s="39" t="s">
        <v>412</v>
      </c>
      <c r="G117" s="24" t="s">
        <v>662</v>
      </c>
      <c r="H117" s="17">
        <v>794</v>
      </c>
      <c r="I117" s="17" t="s">
        <v>663</v>
      </c>
      <c r="J117" s="18">
        <v>59770074</v>
      </c>
      <c r="K117" s="17">
        <v>28</v>
      </c>
      <c r="L117" s="17">
        <v>77.599999999999994</v>
      </c>
    </row>
    <row r="118" spans="1:12" x14ac:dyDescent="0.25">
      <c r="A118" s="17">
        <v>1999</v>
      </c>
      <c r="B118" s="39" t="s">
        <v>412</v>
      </c>
      <c r="C118" s="39" t="s">
        <v>422</v>
      </c>
      <c r="D118" s="39" t="s">
        <v>423</v>
      </c>
      <c r="E118" s="39" t="s">
        <v>512</v>
      </c>
      <c r="F118" s="39" t="s">
        <v>412</v>
      </c>
      <c r="G118" s="24" t="s">
        <v>664</v>
      </c>
      <c r="H118" s="17">
        <v>1040</v>
      </c>
      <c r="I118" s="17" t="s">
        <v>665</v>
      </c>
      <c r="J118" s="18">
        <v>265000000</v>
      </c>
      <c r="K118" s="17">
        <v>16</v>
      </c>
      <c r="L118" s="17">
        <v>196.7</v>
      </c>
    </row>
    <row r="119" spans="1:12" x14ac:dyDescent="0.25">
      <c r="A119" s="17">
        <v>2000</v>
      </c>
      <c r="B119" s="39" t="s">
        <v>417</v>
      </c>
      <c r="C119" s="39" t="s">
        <v>418</v>
      </c>
      <c r="D119" s="39" t="s">
        <v>666</v>
      </c>
      <c r="E119" s="39" t="s">
        <v>426</v>
      </c>
      <c r="F119" s="39" t="s">
        <v>417</v>
      </c>
      <c r="G119" s="24" t="s">
        <v>667</v>
      </c>
      <c r="H119" s="17" t="s">
        <v>1849</v>
      </c>
      <c r="I119" s="17" t="s">
        <v>668</v>
      </c>
      <c r="J119" s="18">
        <v>16000000</v>
      </c>
      <c r="K119" s="17">
        <v>1</v>
      </c>
      <c r="L119" s="17">
        <v>15.5</v>
      </c>
    </row>
    <row r="120" spans="1:12" x14ac:dyDescent="0.25">
      <c r="A120" s="17">
        <v>1999</v>
      </c>
      <c r="B120" s="40" t="s">
        <v>406</v>
      </c>
      <c r="C120" s="39" t="s">
        <v>407</v>
      </c>
      <c r="D120" s="39" t="s">
        <v>408</v>
      </c>
      <c r="E120" s="39" t="s">
        <v>408</v>
      </c>
      <c r="F120" s="39" t="s">
        <v>406</v>
      </c>
      <c r="G120" s="24" t="s">
        <v>669</v>
      </c>
      <c r="H120" s="17">
        <v>44</v>
      </c>
      <c r="I120" s="17" t="s">
        <v>670</v>
      </c>
      <c r="J120" s="18">
        <v>30000000</v>
      </c>
      <c r="K120" s="17">
        <v>2</v>
      </c>
      <c r="L120" s="17">
        <v>19.100000000000001</v>
      </c>
    </row>
    <row r="121" spans="1:12" x14ac:dyDescent="0.25">
      <c r="A121" s="17">
        <v>2000</v>
      </c>
      <c r="B121" s="39" t="s">
        <v>433</v>
      </c>
      <c r="C121" s="39" t="s">
        <v>434</v>
      </c>
      <c r="D121" s="39" t="s">
        <v>435</v>
      </c>
      <c r="E121" s="39" t="s">
        <v>542</v>
      </c>
      <c r="F121" s="39" t="s">
        <v>436</v>
      </c>
      <c r="G121" s="24" t="s">
        <v>671</v>
      </c>
      <c r="H121" s="17">
        <v>39</v>
      </c>
      <c r="I121" s="17" t="s">
        <v>672</v>
      </c>
      <c r="J121" s="18">
        <v>27780000</v>
      </c>
      <c r="K121" s="17">
        <v>7</v>
      </c>
      <c r="L121" s="17">
        <v>23.15</v>
      </c>
    </row>
    <row r="122" spans="1:12" x14ac:dyDescent="0.25">
      <c r="A122" s="17">
        <v>1999</v>
      </c>
      <c r="B122" s="39" t="s">
        <v>433</v>
      </c>
      <c r="C122" s="39" t="s">
        <v>434</v>
      </c>
      <c r="D122" s="39" t="s">
        <v>435</v>
      </c>
      <c r="E122" s="39" t="s">
        <v>435</v>
      </c>
      <c r="F122" s="39" t="s">
        <v>436</v>
      </c>
      <c r="G122" s="24" t="s">
        <v>673</v>
      </c>
      <c r="H122" s="17">
        <v>57</v>
      </c>
      <c r="I122" s="17" t="s">
        <v>674</v>
      </c>
      <c r="J122" s="3">
        <v>174999985</v>
      </c>
      <c r="K122" s="17">
        <v>18</v>
      </c>
      <c r="L122" s="17">
        <v>115</v>
      </c>
    </row>
    <row r="123" spans="1:12" x14ac:dyDescent="0.25">
      <c r="A123" s="17">
        <v>1999</v>
      </c>
      <c r="B123" s="39" t="s">
        <v>433</v>
      </c>
      <c r="C123" s="39" t="s">
        <v>434</v>
      </c>
      <c r="D123" s="39" t="s">
        <v>435</v>
      </c>
      <c r="E123" s="39" t="s">
        <v>435</v>
      </c>
      <c r="F123" s="39" t="s">
        <v>436</v>
      </c>
      <c r="G123" s="24" t="s">
        <v>675</v>
      </c>
      <c r="H123" s="17">
        <v>49</v>
      </c>
      <c r="I123" s="17" t="s">
        <v>676</v>
      </c>
      <c r="J123" s="3">
        <v>174999985</v>
      </c>
      <c r="K123" s="17">
        <v>18</v>
      </c>
      <c r="L123" s="17">
        <v>115</v>
      </c>
    </row>
    <row r="124" spans="1:12" x14ac:dyDescent="0.25">
      <c r="A124" s="17">
        <v>1999</v>
      </c>
      <c r="B124" s="39" t="s">
        <v>412</v>
      </c>
      <c r="C124" s="39" t="s">
        <v>413</v>
      </c>
      <c r="D124" s="39" t="s">
        <v>507</v>
      </c>
      <c r="E124" s="39" t="s">
        <v>507</v>
      </c>
      <c r="F124" s="39" t="s">
        <v>412</v>
      </c>
      <c r="G124" s="24" t="s">
        <v>677</v>
      </c>
      <c r="H124" s="27">
        <v>496</v>
      </c>
      <c r="I124" s="17" t="s">
        <v>678</v>
      </c>
      <c r="J124" s="18">
        <v>162976290</v>
      </c>
      <c r="K124" s="17">
        <v>17</v>
      </c>
      <c r="L124" s="17">
        <v>31.3</v>
      </c>
    </row>
    <row r="125" spans="1:12" x14ac:dyDescent="0.25">
      <c r="A125" s="17">
        <v>1999</v>
      </c>
      <c r="B125" s="39" t="s">
        <v>417</v>
      </c>
      <c r="C125" s="39" t="s">
        <v>418</v>
      </c>
      <c r="D125" s="39" t="s">
        <v>419</v>
      </c>
      <c r="E125" s="39" t="s">
        <v>419</v>
      </c>
      <c r="F125" s="39" t="s">
        <v>417</v>
      </c>
      <c r="G125" s="24" t="s">
        <v>565</v>
      </c>
      <c r="H125" s="27">
        <v>7</v>
      </c>
      <c r="I125" s="17" t="s">
        <v>679</v>
      </c>
      <c r="J125" s="18">
        <v>180000000</v>
      </c>
      <c r="K125" s="17" t="s">
        <v>526</v>
      </c>
      <c r="L125" s="17">
        <v>1568.5</v>
      </c>
    </row>
    <row r="126" spans="1:12" x14ac:dyDescent="0.25">
      <c r="A126" s="17">
        <v>1999</v>
      </c>
      <c r="B126" s="39" t="s">
        <v>412</v>
      </c>
      <c r="C126" s="39" t="s">
        <v>422</v>
      </c>
      <c r="D126" s="39" t="s">
        <v>456</v>
      </c>
      <c r="E126" s="39" t="s">
        <v>456</v>
      </c>
      <c r="F126" s="39" t="s">
        <v>412</v>
      </c>
      <c r="G126" s="24" t="s">
        <v>680</v>
      </c>
      <c r="H126" s="27">
        <v>307</v>
      </c>
      <c r="I126" s="17" t="s">
        <v>681</v>
      </c>
      <c r="J126" s="18">
        <v>1362937829</v>
      </c>
      <c r="K126" s="17">
        <v>30</v>
      </c>
      <c r="L126" s="17">
        <v>767</v>
      </c>
    </row>
    <row r="127" spans="1:12" x14ac:dyDescent="0.25">
      <c r="A127" s="17">
        <v>1999</v>
      </c>
      <c r="B127" s="39" t="s">
        <v>412</v>
      </c>
      <c r="C127" s="39" t="s">
        <v>422</v>
      </c>
      <c r="D127" s="39" t="s">
        <v>600</v>
      </c>
      <c r="E127" s="39" t="s">
        <v>600</v>
      </c>
      <c r="F127" s="39" t="s">
        <v>412</v>
      </c>
      <c r="G127" s="24" t="s">
        <v>682</v>
      </c>
      <c r="H127" s="27">
        <v>813</v>
      </c>
      <c r="I127" s="17" t="s">
        <v>683</v>
      </c>
      <c r="J127" s="18">
        <v>435119000</v>
      </c>
      <c r="K127" s="17">
        <v>27</v>
      </c>
      <c r="L127" s="17">
        <v>254.9</v>
      </c>
    </row>
    <row r="128" spans="1:12" x14ac:dyDescent="0.25">
      <c r="A128" s="17">
        <v>1999</v>
      </c>
      <c r="B128" s="39" t="s">
        <v>412</v>
      </c>
      <c r="C128" s="39" t="s">
        <v>413</v>
      </c>
      <c r="D128" s="39" t="s">
        <v>574</v>
      </c>
      <c r="E128" s="39" t="s">
        <v>684</v>
      </c>
      <c r="F128" s="39" t="s">
        <v>412</v>
      </c>
      <c r="G128" s="24" t="s">
        <v>685</v>
      </c>
      <c r="H128" s="27">
        <v>988</v>
      </c>
      <c r="I128" s="17" t="s">
        <v>686</v>
      </c>
      <c r="J128" s="18">
        <v>296000000</v>
      </c>
      <c r="K128" s="17">
        <v>20</v>
      </c>
      <c r="L128" s="17">
        <v>303.89999999999998</v>
      </c>
    </row>
    <row r="129" spans="1:12" x14ac:dyDescent="0.25">
      <c r="A129" s="17">
        <v>2000</v>
      </c>
      <c r="B129" s="39" t="s">
        <v>412</v>
      </c>
      <c r="C129" s="39" t="s">
        <v>422</v>
      </c>
      <c r="D129" s="39" t="s">
        <v>423</v>
      </c>
      <c r="E129" s="39" t="s">
        <v>423</v>
      </c>
      <c r="F129" s="39" t="s">
        <v>412</v>
      </c>
      <c r="G129" s="24" t="s">
        <v>614</v>
      </c>
      <c r="H129" s="27">
        <v>641</v>
      </c>
      <c r="I129" s="17" t="s">
        <v>687</v>
      </c>
      <c r="J129" s="18">
        <v>86300000</v>
      </c>
      <c r="K129" s="17" t="s">
        <v>526</v>
      </c>
      <c r="L129" s="17">
        <v>46.2</v>
      </c>
    </row>
    <row r="130" spans="1:12" x14ac:dyDescent="0.25">
      <c r="A130" s="17">
        <v>2000</v>
      </c>
      <c r="B130" s="39" t="s">
        <v>412</v>
      </c>
      <c r="C130" s="39" t="s">
        <v>422</v>
      </c>
      <c r="D130" s="39" t="s">
        <v>456</v>
      </c>
      <c r="E130" s="39" t="s">
        <v>688</v>
      </c>
      <c r="F130" s="39" t="s">
        <v>412</v>
      </c>
      <c r="G130" s="24" t="s">
        <v>621</v>
      </c>
      <c r="H130" s="27">
        <v>96</v>
      </c>
      <c r="I130" s="17" t="s">
        <v>689</v>
      </c>
      <c r="J130" s="18">
        <v>1056900000</v>
      </c>
      <c r="K130" s="17">
        <v>56</v>
      </c>
      <c r="L130" s="17">
        <v>650.4</v>
      </c>
    </row>
    <row r="131" spans="1:12" x14ac:dyDescent="0.25">
      <c r="A131" s="17">
        <v>2000</v>
      </c>
      <c r="B131" s="40" t="s">
        <v>406</v>
      </c>
      <c r="C131" s="39" t="s">
        <v>407</v>
      </c>
      <c r="D131" s="39" t="s">
        <v>408</v>
      </c>
      <c r="E131" s="39" t="s">
        <v>408</v>
      </c>
      <c r="F131" s="39" t="s">
        <v>406</v>
      </c>
      <c r="G131" s="24" t="s">
        <v>690</v>
      </c>
      <c r="H131" s="27">
        <v>300</v>
      </c>
      <c r="I131" s="17" t="s">
        <v>691</v>
      </c>
      <c r="J131" s="18">
        <v>45000000</v>
      </c>
      <c r="K131" s="17">
        <v>25</v>
      </c>
      <c r="L131" s="17">
        <v>38.1</v>
      </c>
    </row>
    <row r="132" spans="1:12" x14ac:dyDescent="0.25">
      <c r="A132" s="17">
        <v>2000</v>
      </c>
      <c r="B132" s="39" t="s">
        <v>412</v>
      </c>
      <c r="C132" s="39" t="s">
        <v>422</v>
      </c>
      <c r="D132" s="39" t="s">
        <v>423</v>
      </c>
      <c r="E132" s="39" t="s">
        <v>423</v>
      </c>
      <c r="F132" s="39" t="s">
        <v>412</v>
      </c>
      <c r="G132" s="24" t="s">
        <v>692</v>
      </c>
      <c r="H132" s="27">
        <v>515</v>
      </c>
      <c r="I132" s="17" t="s">
        <v>693</v>
      </c>
      <c r="J132" s="18">
        <v>355000000</v>
      </c>
      <c r="K132" s="17">
        <v>45</v>
      </c>
      <c r="L132" s="17">
        <v>173</v>
      </c>
    </row>
    <row r="133" spans="1:12" x14ac:dyDescent="0.25">
      <c r="A133" s="17">
        <v>2000</v>
      </c>
      <c r="B133" s="39" t="s">
        <v>412</v>
      </c>
      <c r="C133" s="39" t="s">
        <v>422</v>
      </c>
      <c r="D133" s="39" t="s">
        <v>423</v>
      </c>
      <c r="E133" s="39" t="s">
        <v>456</v>
      </c>
      <c r="F133" s="39" t="s">
        <v>412</v>
      </c>
      <c r="G133" s="24" t="s">
        <v>639</v>
      </c>
      <c r="H133" s="27">
        <v>748</v>
      </c>
      <c r="I133" s="17" t="s">
        <v>694</v>
      </c>
      <c r="J133" s="18">
        <v>550000000</v>
      </c>
      <c r="K133" s="17" t="s">
        <v>526</v>
      </c>
      <c r="L133" s="17">
        <v>358.9</v>
      </c>
    </row>
    <row r="134" spans="1:12" x14ac:dyDescent="0.25">
      <c r="A134" s="17">
        <v>2000</v>
      </c>
      <c r="B134" s="39" t="s">
        <v>417</v>
      </c>
      <c r="C134" s="39" t="s">
        <v>418</v>
      </c>
      <c r="D134" s="39" t="s">
        <v>418</v>
      </c>
      <c r="E134" s="39" t="s">
        <v>695</v>
      </c>
      <c r="F134" s="39" t="s">
        <v>417</v>
      </c>
      <c r="G134" s="24" t="s">
        <v>696</v>
      </c>
      <c r="H134" s="27">
        <v>19</v>
      </c>
      <c r="I134" s="17" t="s">
        <v>697</v>
      </c>
      <c r="J134" s="18">
        <v>210000000</v>
      </c>
      <c r="K134" s="17">
        <v>13</v>
      </c>
      <c r="L134" s="17">
        <v>210</v>
      </c>
    </row>
    <row r="135" spans="1:12" x14ac:dyDescent="0.25">
      <c r="A135" s="17">
        <v>2000</v>
      </c>
      <c r="B135" s="39" t="s">
        <v>417</v>
      </c>
      <c r="C135" s="39" t="s">
        <v>418</v>
      </c>
      <c r="D135" s="39" t="s">
        <v>418</v>
      </c>
      <c r="E135" s="39" t="s">
        <v>698</v>
      </c>
      <c r="F135" s="39" t="s">
        <v>417</v>
      </c>
      <c r="G135" s="24" t="s">
        <v>696</v>
      </c>
      <c r="H135" s="27">
        <v>19</v>
      </c>
      <c r="I135" s="17" t="s">
        <v>699</v>
      </c>
      <c r="J135" s="18">
        <v>122400000</v>
      </c>
      <c r="K135" s="17">
        <v>9</v>
      </c>
      <c r="L135" s="17">
        <v>115.5</v>
      </c>
    </row>
    <row r="136" spans="1:12" x14ac:dyDescent="0.25">
      <c r="A136" s="17">
        <v>2000</v>
      </c>
      <c r="B136" s="40" t="s">
        <v>406</v>
      </c>
      <c r="C136" s="39" t="s">
        <v>407</v>
      </c>
      <c r="D136" s="39" t="s">
        <v>408</v>
      </c>
      <c r="E136" s="39" t="s">
        <v>408</v>
      </c>
      <c r="F136" s="39" t="s">
        <v>406</v>
      </c>
      <c r="G136" s="24" t="s">
        <v>700</v>
      </c>
      <c r="H136" s="27">
        <v>231</v>
      </c>
      <c r="I136" s="17" t="s">
        <v>701</v>
      </c>
      <c r="J136" s="18">
        <v>236000000</v>
      </c>
      <c r="K136" s="17">
        <v>11</v>
      </c>
      <c r="L136" s="17">
        <v>306.3</v>
      </c>
    </row>
    <row r="137" spans="1:12" ht="22.5" x14ac:dyDescent="0.25">
      <c r="A137" s="17">
        <v>2001</v>
      </c>
      <c r="B137" s="39" t="s">
        <v>433</v>
      </c>
      <c r="C137" s="39" t="s">
        <v>436</v>
      </c>
      <c r="D137" s="39" t="s">
        <v>702</v>
      </c>
      <c r="E137" s="39" t="s">
        <v>702</v>
      </c>
      <c r="F137" s="39" t="s">
        <v>436</v>
      </c>
      <c r="G137" s="24" t="s">
        <v>704</v>
      </c>
      <c r="H137" s="27">
        <v>90</v>
      </c>
      <c r="I137" s="2" t="s">
        <v>705</v>
      </c>
      <c r="J137" s="18">
        <v>217100000</v>
      </c>
      <c r="K137" s="17">
        <v>92</v>
      </c>
      <c r="L137" s="17">
        <v>168.2</v>
      </c>
    </row>
    <row r="138" spans="1:12" x14ac:dyDescent="0.25">
      <c r="A138" s="17">
        <v>2001</v>
      </c>
      <c r="B138" s="39" t="s">
        <v>433</v>
      </c>
      <c r="C138" s="39" t="s">
        <v>434</v>
      </c>
      <c r="D138" s="39" t="s">
        <v>435</v>
      </c>
      <c r="E138" s="39" t="s">
        <v>435</v>
      </c>
      <c r="F138" s="39" t="s">
        <v>436</v>
      </c>
      <c r="G138" s="24" t="s">
        <v>706</v>
      </c>
      <c r="H138" s="27">
        <v>12</v>
      </c>
      <c r="I138" s="17" t="s">
        <v>707</v>
      </c>
      <c r="J138" s="18">
        <v>436500000</v>
      </c>
      <c r="K138" s="17">
        <v>31</v>
      </c>
      <c r="L138" s="17">
        <v>242.5</v>
      </c>
    </row>
    <row r="139" spans="1:12" x14ac:dyDescent="0.25">
      <c r="A139" s="17">
        <v>2000</v>
      </c>
      <c r="B139" s="39" t="s">
        <v>412</v>
      </c>
      <c r="C139" s="39" t="s">
        <v>422</v>
      </c>
      <c r="D139" s="39" t="s">
        <v>486</v>
      </c>
      <c r="E139" s="39" t="s">
        <v>486</v>
      </c>
      <c r="F139" s="39" t="s">
        <v>412</v>
      </c>
      <c r="G139" s="24" t="s">
        <v>708</v>
      </c>
      <c r="H139" s="27" t="s">
        <v>1852</v>
      </c>
      <c r="I139" s="17" t="s">
        <v>709</v>
      </c>
      <c r="J139" s="18">
        <v>520000000</v>
      </c>
      <c r="K139" s="17">
        <v>61</v>
      </c>
      <c r="L139" s="17">
        <v>921.3</v>
      </c>
    </row>
    <row r="140" spans="1:12" x14ac:dyDescent="0.25">
      <c r="A140" s="17">
        <v>2000</v>
      </c>
      <c r="B140" s="39" t="s">
        <v>412</v>
      </c>
      <c r="C140" s="39" t="s">
        <v>413</v>
      </c>
      <c r="D140" s="39" t="s">
        <v>529</v>
      </c>
      <c r="E140" s="39" t="s">
        <v>456</v>
      </c>
      <c r="F140" s="39" t="s">
        <v>412</v>
      </c>
      <c r="G140" s="24" t="s">
        <v>710</v>
      </c>
      <c r="H140" s="27">
        <v>1037</v>
      </c>
      <c r="I140" s="17" t="s">
        <v>711</v>
      </c>
      <c r="J140" s="18">
        <v>258540000</v>
      </c>
      <c r="K140" s="17">
        <v>22</v>
      </c>
      <c r="L140" s="17">
        <v>183</v>
      </c>
    </row>
    <row r="141" spans="1:12" x14ac:dyDescent="0.25">
      <c r="A141" s="17">
        <v>2000</v>
      </c>
      <c r="B141" s="39" t="s">
        <v>417</v>
      </c>
      <c r="C141" s="39" t="s">
        <v>418</v>
      </c>
      <c r="D141" s="39" t="s">
        <v>418</v>
      </c>
      <c r="E141" s="39" t="s">
        <v>712</v>
      </c>
      <c r="F141" s="39" t="s">
        <v>417</v>
      </c>
      <c r="G141" s="24" t="s">
        <v>713</v>
      </c>
      <c r="H141" s="27" t="s">
        <v>1849</v>
      </c>
      <c r="I141" s="17" t="s">
        <v>714</v>
      </c>
      <c r="J141" s="18">
        <v>15000000</v>
      </c>
      <c r="K141" s="17">
        <v>1</v>
      </c>
      <c r="L141" s="17">
        <v>10</v>
      </c>
    </row>
    <row r="142" spans="1:12" x14ac:dyDescent="0.25">
      <c r="A142" s="17">
        <v>2001</v>
      </c>
      <c r="B142" s="39" t="s">
        <v>412</v>
      </c>
      <c r="C142" s="39" t="s">
        <v>422</v>
      </c>
      <c r="D142" s="39" t="s">
        <v>441</v>
      </c>
      <c r="E142" s="39" t="s">
        <v>441</v>
      </c>
      <c r="F142" s="39" t="s">
        <v>412</v>
      </c>
      <c r="G142" s="24" t="s">
        <v>545</v>
      </c>
      <c r="H142" s="27">
        <v>228</v>
      </c>
      <c r="I142" s="17" t="s">
        <v>715</v>
      </c>
      <c r="J142" s="18">
        <v>668000000</v>
      </c>
      <c r="K142" s="17">
        <v>28</v>
      </c>
      <c r="L142" s="17">
        <v>392.5</v>
      </c>
    </row>
    <row r="143" spans="1:12" x14ac:dyDescent="0.25">
      <c r="A143" s="17">
        <v>2001</v>
      </c>
      <c r="B143" s="39" t="s">
        <v>412</v>
      </c>
      <c r="C143" s="39" t="s">
        <v>422</v>
      </c>
      <c r="D143" s="39" t="s">
        <v>451</v>
      </c>
      <c r="E143" s="39" t="s">
        <v>451</v>
      </c>
      <c r="F143" s="39" t="s">
        <v>412</v>
      </c>
      <c r="G143" s="24" t="s">
        <v>716</v>
      </c>
      <c r="H143" s="27">
        <v>260</v>
      </c>
      <c r="I143" s="17" t="s">
        <v>717</v>
      </c>
      <c r="J143" s="18">
        <v>262141000</v>
      </c>
      <c r="K143" s="17">
        <v>21</v>
      </c>
      <c r="L143" s="17">
        <v>293.7</v>
      </c>
    </row>
    <row r="144" spans="1:12" x14ac:dyDescent="0.25">
      <c r="A144" s="17">
        <v>2001</v>
      </c>
      <c r="B144" s="39" t="s">
        <v>412</v>
      </c>
      <c r="C144" s="39" t="s">
        <v>422</v>
      </c>
      <c r="D144" s="39" t="s">
        <v>423</v>
      </c>
      <c r="E144" s="39" t="s">
        <v>456</v>
      </c>
      <c r="F144" s="39" t="s">
        <v>412</v>
      </c>
      <c r="G144" s="24" t="s">
        <v>584</v>
      </c>
      <c r="H144" s="27">
        <v>106</v>
      </c>
      <c r="I144" s="17" t="s">
        <v>718</v>
      </c>
      <c r="J144" s="18">
        <v>898065000</v>
      </c>
      <c r="K144" s="17" t="s">
        <v>526</v>
      </c>
      <c r="L144" s="17">
        <v>399.1</v>
      </c>
    </row>
    <row r="145" spans="1:12" x14ac:dyDescent="0.25">
      <c r="A145" s="17">
        <v>2001</v>
      </c>
      <c r="B145" s="39" t="s">
        <v>412</v>
      </c>
      <c r="C145" s="39" t="s">
        <v>422</v>
      </c>
      <c r="D145" s="39" t="s">
        <v>423</v>
      </c>
      <c r="E145" s="39" t="s">
        <v>512</v>
      </c>
      <c r="F145" s="39" t="s">
        <v>412</v>
      </c>
      <c r="G145" s="24" t="s">
        <v>719</v>
      </c>
      <c r="H145" s="27">
        <v>1181</v>
      </c>
      <c r="I145" s="17" t="s">
        <v>720</v>
      </c>
      <c r="J145" s="18">
        <v>888677100</v>
      </c>
      <c r="K145" s="17">
        <v>43</v>
      </c>
      <c r="L145" s="17">
        <v>634.4</v>
      </c>
    </row>
    <row r="146" spans="1:12" x14ac:dyDescent="0.25">
      <c r="A146" s="17">
        <v>2001</v>
      </c>
      <c r="B146" s="39" t="s">
        <v>417</v>
      </c>
      <c r="C146" s="39" t="s">
        <v>418</v>
      </c>
      <c r="D146" s="39" t="s">
        <v>419</v>
      </c>
      <c r="E146" s="39" t="s">
        <v>419</v>
      </c>
      <c r="F146" s="39" t="s">
        <v>417</v>
      </c>
      <c r="G146" s="24" t="s">
        <v>721</v>
      </c>
      <c r="H146" s="27" t="s">
        <v>1853</v>
      </c>
      <c r="I146" s="17" t="s">
        <v>722</v>
      </c>
      <c r="J146" s="18">
        <v>400000000</v>
      </c>
      <c r="K146" s="17">
        <v>44</v>
      </c>
      <c r="L146" s="17">
        <v>1386</v>
      </c>
    </row>
    <row r="147" spans="1:12" x14ac:dyDescent="0.25">
      <c r="A147" s="17">
        <v>2001</v>
      </c>
      <c r="B147" s="40" t="s">
        <v>406</v>
      </c>
      <c r="C147" s="39" t="s">
        <v>407</v>
      </c>
      <c r="D147" s="39" t="s">
        <v>532</v>
      </c>
      <c r="E147" s="39" t="s">
        <v>532</v>
      </c>
      <c r="F147" s="39" t="s">
        <v>406</v>
      </c>
      <c r="G147" s="24" t="s">
        <v>723</v>
      </c>
      <c r="H147" s="27">
        <v>65</v>
      </c>
      <c r="I147" s="17" t="s">
        <v>724</v>
      </c>
      <c r="J147" s="18">
        <v>120000000</v>
      </c>
      <c r="K147" s="17">
        <v>5</v>
      </c>
      <c r="L147" s="17">
        <v>77.2</v>
      </c>
    </row>
    <row r="148" spans="1:12" x14ac:dyDescent="0.25">
      <c r="A148" s="17">
        <v>2001</v>
      </c>
      <c r="B148" s="39" t="s">
        <v>412</v>
      </c>
      <c r="C148" s="39" t="s">
        <v>422</v>
      </c>
      <c r="D148" s="39" t="s">
        <v>456</v>
      </c>
      <c r="E148" s="39" t="s">
        <v>456</v>
      </c>
      <c r="F148" s="39" t="s">
        <v>412</v>
      </c>
      <c r="G148" s="24" t="s">
        <v>725</v>
      </c>
      <c r="H148" s="27">
        <v>832</v>
      </c>
      <c r="I148" s="17" t="s">
        <v>726</v>
      </c>
      <c r="J148" s="18">
        <v>144720000</v>
      </c>
      <c r="K148" s="17">
        <v>86</v>
      </c>
      <c r="L148" s="17">
        <v>90.45</v>
      </c>
    </row>
    <row r="149" spans="1:12" x14ac:dyDescent="0.25">
      <c r="A149" s="17">
        <v>2001</v>
      </c>
      <c r="B149" s="39" t="s">
        <v>412</v>
      </c>
      <c r="C149" s="39" t="s">
        <v>413</v>
      </c>
      <c r="D149" s="39" t="s">
        <v>627</v>
      </c>
      <c r="E149" s="39" t="s">
        <v>684</v>
      </c>
      <c r="F149" s="39" t="s">
        <v>412</v>
      </c>
      <c r="G149" s="24" t="s">
        <v>727</v>
      </c>
      <c r="H149" s="27">
        <v>833</v>
      </c>
      <c r="I149" s="17" t="s">
        <v>728</v>
      </c>
      <c r="J149" s="18">
        <v>345000000</v>
      </c>
      <c r="K149" s="17">
        <v>11</v>
      </c>
      <c r="L149" s="17">
        <v>219.1</v>
      </c>
    </row>
    <row r="150" spans="1:12" x14ac:dyDescent="0.25">
      <c r="A150" s="17">
        <v>2002</v>
      </c>
      <c r="B150" s="39" t="s">
        <v>412</v>
      </c>
      <c r="C150" s="39" t="s">
        <v>413</v>
      </c>
      <c r="D150" s="39" t="s">
        <v>507</v>
      </c>
      <c r="E150" s="39" t="s">
        <v>408</v>
      </c>
      <c r="F150" s="39" t="s">
        <v>406</v>
      </c>
      <c r="G150" s="24" t="s">
        <v>729</v>
      </c>
      <c r="H150" s="27">
        <v>596</v>
      </c>
      <c r="I150" s="17" t="s">
        <v>730</v>
      </c>
      <c r="J150" s="18">
        <v>243831300</v>
      </c>
      <c r="K150" s="17">
        <v>18</v>
      </c>
      <c r="L150" s="17">
        <v>172</v>
      </c>
    </row>
    <row r="151" spans="1:12" x14ac:dyDescent="0.25">
      <c r="A151" s="17">
        <v>2002</v>
      </c>
      <c r="B151" s="39" t="s">
        <v>412</v>
      </c>
      <c r="C151" s="39" t="s">
        <v>413</v>
      </c>
      <c r="D151" s="39" t="s">
        <v>529</v>
      </c>
      <c r="E151" s="39" t="s">
        <v>529</v>
      </c>
      <c r="F151" s="39" t="s">
        <v>412</v>
      </c>
      <c r="G151" s="24" t="s">
        <v>731</v>
      </c>
      <c r="H151" s="27">
        <v>745</v>
      </c>
      <c r="I151" s="17" t="s">
        <v>732</v>
      </c>
      <c r="J151" s="18">
        <v>83950000</v>
      </c>
      <c r="K151" s="17">
        <v>16</v>
      </c>
      <c r="L151" s="17">
        <v>139</v>
      </c>
    </row>
    <row r="152" spans="1:12" x14ac:dyDescent="0.25">
      <c r="A152" s="17">
        <v>2002</v>
      </c>
      <c r="B152" s="39" t="s">
        <v>412</v>
      </c>
      <c r="C152" s="39" t="s">
        <v>413</v>
      </c>
      <c r="D152" s="39" t="s">
        <v>500</v>
      </c>
      <c r="E152" s="39" t="s">
        <v>500</v>
      </c>
      <c r="F152" s="39" t="s">
        <v>412</v>
      </c>
      <c r="G152" s="24" t="s">
        <v>733</v>
      </c>
      <c r="H152" s="27">
        <v>1084</v>
      </c>
      <c r="I152" s="17" t="s">
        <v>734</v>
      </c>
      <c r="J152" s="18">
        <v>450000000</v>
      </c>
      <c r="K152" s="17">
        <v>20</v>
      </c>
      <c r="L152" s="17">
        <v>309.60000000000002</v>
      </c>
    </row>
    <row r="153" spans="1:12" x14ac:dyDescent="0.25">
      <c r="A153" s="17">
        <v>2002</v>
      </c>
      <c r="B153" s="39" t="s">
        <v>412</v>
      </c>
      <c r="C153" s="39" t="s">
        <v>422</v>
      </c>
      <c r="D153" s="39" t="s">
        <v>456</v>
      </c>
      <c r="E153" s="39" t="s">
        <v>456</v>
      </c>
      <c r="F153" s="39" t="s">
        <v>412</v>
      </c>
      <c r="G153" s="24" t="s">
        <v>735</v>
      </c>
      <c r="H153" s="27">
        <v>591</v>
      </c>
      <c r="I153" s="17" t="s">
        <v>736</v>
      </c>
      <c r="J153" s="18">
        <v>547325600</v>
      </c>
      <c r="K153" s="17">
        <v>35</v>
      </c>
      <c r="L153" s="17">
        <v>294</v>
      </c>
    </row>
    <row r="154" spans="1:12" x14ac:dyDescent="0.25">
      <c r="A154" s="17">
        <v>2002</v>
      </c>
      <c r="B154" s="39" t="s">
        <v>412</v>
      </c>
      <c r="C154" s="39" t="s">
        <v>422</v>
      </c>
      <c r="D154" s="39" t="s">
        <v>451</v>
      </c>
      <c r="E154" s="39" t="s">
        <v>451</v>
      </c>
      <c r="F154" s="39" t="s">
        <v>412</v>
      </c>
      <c r="G154" s="24" t="s">
        <v>716</v>
      </c>
      <c r="H154" s="27">
        <v>260</v>
      </c>
      <c r="I154" s="17" t="s">
        <v>737</v>
      </c>
      <c r="J154" s="18">
        <v>125500000</v>
      </c>
      <c r="K154" s="17" t="s">
        <v>526</v>
      </c>
      <c r="L154" s="17">
        <v>130.5</v>
      </c>
    </row>
    <row r="155" spans="1:12" x14ac:dyDescent="0.25">
      <c r="A155" s="17">
        <v>2002</v>
      </c>
      <c r="B155" s="39" t="s">
        <v>412</v>
      </c>
      <c r="C155" s="39" t="s">
        <v>422</v>
      </c>
      <c r="D155" s="39" t="s">
        <v>512</v>
      </c>
      <c r="E155" s="39" t="s">
        <v>512</v>
      </c>
      <c r="F155" s="39" t="s">
        <v>412</v>
      </c>
      <c r="G155" s="24" t="s">
        <v>738</v>
      </c>
      <c r="H155" s="27">
        <v>319</v>
      </c>
      <c r="I155" s="17" t="s">
        <v>739</v>
      </c>
      <c r="J155" s="18">
        <v>786600000</v>
      </c>
      <c r="K155" s="17">
        <v>20</v>
      </c>
      <c r="L155" s="17">
        <v>342</v>
      </c>
    </row>
    <row r="156" spans="1:12" x14ac:dyDescent="0.25">
      <c r="A156" s="17">
        <v>2002</v>
      </c>
      <c r="B156" s="39" t="s">
        <v>412</v>
      </c>
      <c r="C156" s="39" t="s">
        <v>422</v>
      </c>
      <c r="D156" s="39" t="s">
        <v>486</v>
      </c>
      <c r="E156" s="39" t="s">
        <v>512</v>
      </c>
      <c r="F156" s="39" t="s">
        <v>412</v>
      </c>
      <c r="G156" s="24" t="s">
        <v>740</v>
      </c>
      <c r="H156" s="27">
        <v>1453</v>
      </c>
      <c r="I156" s="17" t="s">
        <v>741</v>
      </c>
      <c r="J156" s="18">
        <v>229336250</v>
      </c>
      <c r="K156" s="17" t="s">
        <v>526</v>
      </c>
      <c r="L156" s="17">
        <v>325</v>
      </c>
    </row>
    <row r="157" spans="1:12" x14ac:dyDescent="0.25">
      <c r="A157" s="17">
        <v>2002</v>
      </c>
      <c r="B157" s="39" t="s">
        <v>412</v>
      </c>
      <c r="C157" s="39" t="s">
        <v>422</v>
      </c>
      <c r="D157" s="39" t="s">
        <v>486</v>
      </c>
      <c r="E157" s="39" t="s">
        <v>486</v>
      </c>
      <c r="F157" s="39" t="s">
        <v>412</v>
      </c>
      <c r="G157" s="24" t="s">
        <v>591</v>
      </c>
      <c r="H157" s="27">
        <v>528</v>
      </c>
      <c r="I157" s="17" t="s">
        <v>742</v>
      </c>
      <c r="J157" s="18">
        <v>1102437750</v>
      </c>
      <c r="K157" s="17" t="s">
        <v>526</v>
      </c>
      <c r="L157" s="17">
        <v>1572</v>
      </c>
    </row>
    <row r="158" spans="1:12" x14ac:dyDescent="0.25">
      <c r="A158" s="17">
        <v>2002</v>
      </c>
      <c r="B158" s="39" t="s">
        <v>412</v>
      </c>
      <c r="C158" s="39" t="s">
        <v>422</v>
      </c>
      <c r="D158" s="39" t="s">
        <v>486</v>
      </c>
      <c r="E158" s="39" t="s">
        <v>486</v>
      </c>
      <c r="F158" s="39" t="s">
        <v>412</v>
      </c>
      <c r="G158" s="24" t="s">
        <v>743</v>
      </c>
      <c r="H158" s="27">
        <v>232</v>
      </c>
      <c r="I158" s="17" t="s">
        <v>744</v>
      </c>
      <c r="J158" s="18">
        <v>28226000</v>
      </c>
      <c r="K158" s="17" t="s">
        <v>526</v>
      </c>
      <c r="L158" s="17">
        <v>40</v>
      </c>
    </row>
    <row r="159" spans="1:12" x14ac:dyDescent="0.25">
      <c r="A159" s="17">
        <v>2002</v>
      </c>
      <c r="B159" s="39" t="s">
        <v>412</v>
      </c>
      <c r="C159" s="39" t="s">
        <v>413</v>
      </c>
      <c r="D159" s="39" t="s">
        <v>529</v>
      </c>
      <c r="E159" s="39" t="s">
        <v>529</v>
      </c>
      <c r="F159" s="39" t="s">
        <v>412</v>
      </c>
      <c r="G159" s="24" t="s">
        <v>745</v>
      </c>
      <c r="H159" s="27">
        <v>876</v>
      </c>
      <c r="I159" s="17" t="s">
        <v>746</v>
      </c>
      <c r="J159" s="18">
        <v>128932564</v>
      </c>
      <c r="K159" s="17">
        <v>19</v>
      </c>
      <c r="L159" s="17">
        <v>83.4</v>
      </c>
    </row>
    <row r="160" spans="1:12" x14ac:dyDescent="0.25">
      <c r="A160" s="17">
        <v>2002</v>
      </c>
      <c r="B160" s="39" t="s">
        <v>412</v>
      </c>
      <c r="C160" s="39" t="s">
        <v>422</v>
      </c>
      <c r="D160" s="39" t="s">
        <v>441</v>
      </c>
      <c r="E160" s="39" t="s">
        <v>441</v>
      </c>
      <c r="F160" s="39" t="s">
        <v>412</v>
      </c>
      <c r="G160" s="24" t="s">
        <v>747</v>
      </c>
      <c r="H160" s="27">
        <v>422</v>
      </c>
      <c r="I160" s="17" t="s">
        <v>748</v>
      </c>
      <c r="J160" s="18">
        <v>750000000</v>
      </c>
      <c r="K160" s="17">
        <v>35</v>
      </c>
      <c r="L160" s="17">
        <v>403.2</v>
      </c>
    </row>
    <row r="161" spans="1:12" x14ac:dyDescent="0.25">
      <c r="A161" s="17">
        <v>2002</v>
      </c>
      <c r="B161" s="39" t="s">
        <v>412</v>
      </c>
      <c r="C161" s="39" t="s">
        <v>422</v>
      </c>
      <c r="D161" s="39" t="s">
        <v>512</v>
      </c>
      <c r="E161" s="39" t="s">
        <v>512</v>
      </c>
      <c r="F161" s="39" t="s">
        <v>412</v>
      </c>
      <c r="G161" s="24" t="s">
        <v>749</v>
      </c>
      <c r="H161" s="27">
        <v>222</v>
      </c>
      <c r="I161" s="17" t="s">
        <v>750</v>
      </c>
      <c r="J161" s="18">
        <v>543693739</v>
      </c>
      <c r="K161" s="17">
        <v>31</v>
      </c>
      <c r="L161" s="17">
        <v>270</v>
      </c>
    </row>
    <row r="162" spans="1:12" x14ac:dyDescent="0.25">
      <c r="A162" s="17">
        <v>2002</v>
      </c>
      <c r="B162" s="39" t="s">
        <v>412</v>
      </c>
      <c r="C162" s="39" t="s">
        <v>422</v>
      </c>
      <c r="D162" s="39" t="s">
        <v>751</v>
      </c>
      <c r="E162" s="39" t="s">
        <v>423</v>
      </c>
      <c r="F162" s="39" t="s">
        <v>412</v>
      </c>
      <c r="G162" s="24" t="s">
        <v>752</v>
      </c>
      <c r="H162" s="27" t="s">
        <v>1854</v>
      </c>
      <c r="I162" s="17" t="s">
        <v>753</v>
      </c>
      <c r="J162" s="18">
        <v>550000000</v>
      </c>
      <c r="K162" s="17">
        <v>152</v>
      </c>
      <c r="L162" s="17">
        <v>574.79999999999995</v>
      </c>
    </row>
    <row r="163" spans="1:12" x14ac:dyDescent="0.25">
      <c r="A163" s="17">
        <v>2002</v>
      </c>
      <c r="B163" s="39" t="s">
        <v>412</v>
      </c>
      <c r="C163" s="39" t="s">
        <v>413</v>
      </c>
      <c r="D163" s="39" t="s">
        <v>754</v>
      </c>
      <c r="E163" s="39" t="s">
        <v>523</v>
      </c>
      <c r="F163" s="39" t="s">
        <v>412</v>
      </c>
      <c r="G163" s="24" t="s">
        <v>755</v>
      </c>
      <c r="H163" s="27" t="s">
        <v>1849</v>
      </c>
      <c r="I163" s="17" t="s">
        <v>756</v>
      </c>
      <c r="J163" s="18">
        <v>647000000</v>
      </c>
      <c r="K163" s="17">
        <v>54</v>
      </c>
      <c r="L163" s="17">
        <v>361.9</v>
      </c>
    </row>
    <row r="164" spans="1:12" x14ac:dyDescent="0.25">
      <c r="A164" s="17">
        <v>2002</v>
      </c>
      <c r="B164" s="39" t="s">
        <v>412</v>
      </c>
      <c r="C164" s="39" t="s">
        <v>422</v>
      </c>
      <c r="D164" s="39" t="s">
        <v>441</v>
      </c>
      <c r="E164" s="39" t="s">
        <v>441</v>
      </c>
      <c r="F164" s="39" t="s">
        <v>412</v>
      </c>
      <c r="G164" s="24" t="s">
        <v>757</v>
      </c>
      <c r="H164" s="27">
        <v>1200</v>
      </c>
      <c r="I164" s="17" t="s">
        <v>758</v>
      </c>
      <c r="J164" s="18">
        <v>174000000</v>
      </c>
      <c r="K164" s="17">
        <v>43</v>
      </c>
      <c r="L164" s="17">
        <v>146.1</v>
      </c>
    </row>
    <row r="165" spans="1:12" x14ac:dyDescent="0.25">
      <c r="A165" s="17">
        <v>2002</v>
      </c>
      <c r="B165" s="39" t="s">
        <v>433</v>
      </c>
      <c r="C165" s="39" t="s">
        <v>434</v>
      </c>
      <c r="D165" s="39" t="s">
        <v>444</v>
      </c>
      <c r="E165" s="39" t="s">
        <v>444</v>
      </c>
      <c r="F165" s="39" t="s">
        <v>436</v>
      </c>
      <c r="G165" s="24" t="s">
        <v>759</v>
      </c>
      <c r="H165" s="27">
        <v>46</v>
      </c>
      <c r="I165" s="17" t="s">
        <v>760</v>
      </c>
      <c r="J165" s="18">
        <v>513000000</v>
      </c>
      <c r="K165" s="17">
        <v>32</v>
      </c>
      <c r="L165" s="17">
        <v>361.2</v>
      </c>
    </row>
    <row r="166" spans="1:12" x14ac:dyDescent="0.25">
      <c r="A166" s="17">
        <v>2002</v>
      </c>
      <c r="B166" s="39" t="s">
        <v>417</v>
      </c>
      <c r="C166" s="39" t="s">
        <v>761</v>
      </c>
      <c r="D166" s="39" t="s">
        <v>762</v>
      </c>
      <c r="E166" s="39" t="s">
        <v>763</v>
      </c>
      <c r="F166" s="39" t="s">
        <v>417</v>
      </c>
      <c r="G166" s="24" t="s">
        <v>764</v>
      </c>
      <c r="H166" s="27" t="s">
        <v>440</v>
      </c>
      <c r="I166" s="17" t="s">
        <v>765</v>
      </c>
      <c r="J166" s="4">
        <v>20500000</v>
      </c>
      <c r="K166" s="17">
        <v>1</v>
      </c>
      <c r="L166" s="17">
        <v>13.94</v>
      </c>
    </row>
    <row r="167" spans="1:12" x14ac:dyDescent="0.25">
      <c r="A167" s="17">
        <v>2002</v>
      </c>
      <c r="B167" s="39" t="s">
        <v>417</v>
      </c>
      <c r="C167" s="39" t="s">
        <v>761</v>
      </c>
      <c r="D167" s="39" t="s">
        <v>762</v>
      </c>
      <c r="E167" s="39" t="s">
        <v>763</v>
      </c>
      <c r="F167" s="39" t="s">
        <v>417</v>
      </c>
      <c r="G167" s="24" t="s">
        <v>766</v>
      </c>
      <c r="H167" s="27" t="s">
        <v>440</v>
      </c>
      <c r="I167" s="17" t="s">
        <v>767</v>
      </c>
      <c r="J167" s="5">
        <v>20800000</v>
      </c>
      <c r="K167" s="17">
        <v>1</v>
      </c>
      <c r="L167" s="17">
        <v>13.59</v>
      </c>
    </row>
    <row r="168" spans="1:12" x14ac:dyDescent="0.25">
      <c r="A168" s="17">
        <v>2002</v>
      </c>
      <c r="B168" s="39" t="s">
        <v>417</v>
      </c>
      <c r="C168" s="39" t="s">
        <v>761</v>
      </c>
      <c r="D168" s="39" t="s">
        <v>762</v>
      </c>
      <c r="E168" s="39" t="s">
        <v>763</v>
      </c>
      <c r="F168" s="39" t="s">
        <v>417</v>
      </c>
      <c r="G168" s="24" t="s">
        <v>768</v>
      </c>
      <c r="H168" s="27" t="s">
        <v>440</v>
      </c>
      <c r="I168" s="17" t="s">
        <v>769</v>
      </c>
      <c r="J168" s="18">
        <v>29000000</v>
      </c>
      <c r="K168" s="17">
        <v>1</v>
      </c>
      <c r="L168" s="17">
        <v>31.93</v>
      </c>
    </row>
    <row r="169" spans="1:12" x14ac:dyDescent="0.25">
      <c r="A169" s="17">
        <v>2002</v>
      </c>
      <c r="B169" s="39" t="s">
        <v>417</v>
      </c>
      <c r="C169" s="39" t="s">
        <v>418</v>
      </c>
      <c r="D169" s="39" t="s">
        <v>419</v>
      </c>
      <c r="E169" s="39" t="s">
        <v>698</v>
      </c>
      <c r="F169" s="39" t="s">
        <v>417</v>
      </c>
      <c r="G169" s="24" t="s">
        <v>770</v>
      </c>
      <c r="H169" s="27">
        <v>63</v>
      </c>
      <c r="I169" s="17" t="s">
        <v>771</v>
      </c>
      <c r="J169" s="18">
        <v>24400000</v>
      </c>
      <c r="K169" s="17">
        <v>10</v>
      </c>
      <c r="L169" s="17">
        <v>21.5</v>
      </c>
    </row>
    <row r="170" spans="1:12" x14ac:dyDescent="0.25">
      <c r="A170" s="17">
        <v>2002</v>
      </c>
      <c r="B170" s="39" t="s">
        <v>412</v>
      </c>
      <c r="C170" s="39" t="s">
        <v>413</v>
      </c>
      <c r="D170" s="39" t="s">
        <v>772</v>
      </c>
      <c r="E170" s="39" t="s">
        <v>414</v>
      </c>
      <c r="F170" s="39" t="s">
        <v>412</v>
      </c>
      <c r="G170" s="24" t="s">
        <v>773</v>
      </c>
      <c r="H170" s="27" t="s">
        <v>1855</v>
      </c>
      <c r="I170" s="17" t="s">
        <v>774</v>
      </c>
      <c r="J170" s="18">
        <v>350000000</v>
      </c>
      <c r="K170" s="17">
        <v>20</v>
      </c>
      <c r="L170" s="17">
        <v>202.5</v>
      </c>
    </row>
    <row r="171" spans="1:12" x14ac:dyDescent="0.25">
      <c r="A171" s="17">
        <v>2002</v>
      </c>
      <c r="B171" s="39" t="s">
        <v>433</v>
      </c>
      <c r="C171" s="39" t="s">
        <v>434</v>
      </c>
      <c r="D171" s="39" t="s">
        <v>775</v>
      </c>
      <c r="E171" s="39" t="s">
        <v>775</v>
      </c>
      <c r="F171" s="39" t="s">
        <v>436</v>
      </c>
      <c r="G171" s="24" t="s">
        <v>776</v>
      </c>
      <c r="H171" s="27">
        <v>76</v>
      </c>
      <c r="I171" s="17" t="s">
        <v>777</v>
      </c>
      <c r="J171" s="18">
        <v>68190000</v>
      </c>
      <c r="K171" s="17">
        <v>2</v>
      </c>
      <c r="L171" s="17">
        <v>39.75</v>
      </c>
    </row>
    <row r="172" spans="1:12" x14ac:dyDescent="0.25">
      <c r="A172" s="17">
        <v>2002</v>
      </c>
      <c r="B172" s="39" t="s">
        <v>433</v>
      </c>
      <c r="C172" s="39" t="s">
        <v>434</v>
      </c>
      <c r="D172" s="39" t="s">
        <v>444</v>
      </c>
      <c r="E172" s="39" t="s">
        <v>444</v>
      </c>
      <c r="F172" s="39" t="s">
        <v>436</v>
      </c>
      <c r="G172" s="24" t="s">
        <v>778</v>
      </c>
      <c r="H172" s="27">
        <v>47</v>
      </c>
      <c r="I172" s="2" t="s">
        <v>779</v>
      </c>
      <c r="J172" s="18">
        <v>11838750</v>
      </c>
      <c r="K172" s="17">
        <v>7</v>
      </c>
      <c r="L172" s="17">
        <v>20.75</v>
      </c>
    </row>
    <row r="173" spans="1:12" x14ac:dyDescent="0.25">
      <c r="A173" s="17">
        <v>2002</v>
      </c>
      <c r="B173" s="39" t="s">
        <v>412</v>
      </c>
      <c r="C173" s="39" t="s">
        <v>413</v>
      </c>
      <c r="D173" s="39" t="s">
        <v>754</v>
      </c>
      <c r="E173" s="39" t="s">
        <v>641</v>
      </c>
      <c r="F173" s="39" t="s">
        <v>412</v>
      </c>
      <c r="G173" s="24" t="s">
        <v>780</v>
      </c>
      <c r="H173" s="27">
        <v>1386</v>
      </c>
      <c r="I173" s="17" t="s">
        <v>781</v>
      </c>
      <c r="J173" s="18">
        <v>634735000</v>
      </c>
      <c r="K173" s="17">
        <v>21</v>
      </c>
      <c r="L173" s="17">
        <v>347.8</v>
      </c>
    </row>
    <row r="174" spans="1:12" x14ac:dyDescent="0.25">
      <c r="A174" s="17">
        <v>2002</v>
      </c>
      <c r="B174" s="39" t="s">
        <v>412</v>
      </c>
      <c r="C174" s="39" t="s">
        <v>422</v>
      </c>
      <c r="D174" s="39" t="s">
        <v>451</v>
      </c>
      <c r="E174" s="39" t="s">
        <v>456</v>
      </c>
      <c r="F174" s="39" t="s">
        <v>412</v>
      </c>
      <c r="G174" s="24" t="s">
        <v>459</v>
      </c>
      <c r="H174" s="27">
        <v>180</v>
      </c>
      <c r="I174" s="17" t="s">
        <v>782</v>
      </c>
      <c r="J174" s="18">
        <v>98157145</v>
      </c>
      <c r="K174" s="17" t="s">
        <v>526</v>
      </c>
      <c r="L174" s="17">
        <v>53.1</v>
      </c>
    </row>
    <row r="175" spans="1:12" x14ac:dyDescent="0.25">
      <c r="A175" s="17">
        <v>2003</v>
      </c>
      <c r="B175" s="39" t="s">
        <v>412</v>
      </c>
      <c r="C175" s="39" t="s">
        <v>413</v>
      </c>
      <c r="D175" s="39" t="s">
        <v>529</v>
      </c>
      <c r="E175" s="39" t="s">
        <v>456</v>
      </c>
      <c r="F175" s="39" t="s">
        <v>412</v>
      </c>
      <c r="G175" s="24" t="s">
        <v>783</v>
      </c>
      <c r="H175" s="27">
        <v>1039</v>
      </c>
      <c r="I175" s="17" t="s">
        <v>784</v>
      </c>
      <c r="J175" s="18">
        <v>1005100875</v>
      </c>
      <c r="K175" s="17">
        <v>46</v>
      </c>
      <c r="L175" s="17">
        <v>570.29999999999995</v>
      </c>
    </row>
    <row r="176" spans="1:12" x14ac:dyDescent="0.25">
      <c r="A176" s="17">
        <v>2003</v>
      </c>
      <c r="B176" s="39" t="s">
        <v>412</v>
      </c>
      <c r="C176" s="39" t="s">
        <v>422</v>
      </c>
      <c r="D176" s="39" t="s">
        <v>451</v>
      </c>
      <c r="E176" s="39" t="s">
        <v>451</v>
      </c>
      <c r="F176" s="39" t="s">
        <v>412</v>
      </c>
      <c r="G176" s="24" t="s">
        <v>785</v>
      </c>
      <c r="H176" s="27" t="s">
        <v>1856</v>
      </c>
      <c r="I176" s="17" t="s">
        <v>786</v>
      </c>
      <c r="J176" s="18">
        <v>1285654000</v>
      </c>
      <c r="K176" s="17">
        <v>44</v>
      </c>
      <c r="L176" s="17">
        <v>1118</v>
      </c>
    </row>
    <row r="177" spans="1:12" x14ac:dyDescent="0.25">
      <c r="A177" s="17">
        <v>2003</v>
      </c>
      <c r="B177" s="39" t="s">
        <v>787</v>
      </c>
      <c r="C177" s="39" t="s">
        <v>788</v>
      </c>
      <c r="D177" s="39" t="s">
        <v>788</v>
      </c>
      <c r="E177" s="39" t="s">
        <v>788</v>
      </c>
      <c r="F177" s="39" t="s">
        <v>787</v>
      </c>
      <c r="G177" s="24" t="s">
        <v>789</v>
      </c>
      <c r="H177" s="27" t="s">
        <v>1849</v>
      </c>
      <c r="I177" s="17" t="s">
        <v>790</v>
      </c>
      <c r="J177" s="18">
        <v>7000000</v>
      </c>
      <c r="K177" s="17">
        <v>1</v>
      </c>
      <c r="L177" s="17">
        <v>1</v>
      </c>
    </row>
    <row r="178" spans="1:12" x14ac:dyDescent="0.25">
      <c r="A178" s="21">
        <v>2002</v>
      </c>
      <c r="B178" s="39" t="s">
        <v>433</v>
      </c>
      <c r="C178" s="39" t="s">
        <v>436</v>
      </c>
      <c r="D178" s="39" t="s">
        <v>493</v>
      </c>
      <c r="E178" s="39" t="s">
        <v>493</v>
      </c>
      <c r="F178" s="39" t="s">
        <v>436</v>
      </c>
      <c r="G178" s="24" t="s">
        <v>791</v>
      </c>
      <c r="H178" s="27">
        <v>75</v>
      </c>
      <c r="I178" s="17" t="s">
        <v>792</v>
      </c>
      <c r="J178" s="18">
        <v>610000000</v>
      </c>
      <c r="K178" s="17">
        <v>11</v>
      </c>
      <c r="L178" s="17">
        <v>2391.98</v>
      </c>
    </row>
    <row r="179" spans="1:12" x14ac:dyDescent="0.25">
      <c r="A179" s="17">
        <v>2003</v>
      </c>
      <c r="B179" s="39" t="s">
        <v>412</v>
      </c>
      <c r="C179" s="39" t="s">
        <v>422</v>
      </c>
      <c r="D179" s="39" t="s">
        <v>486</v>
      </c>
      <c r="E179" s="39" t="s">
        <v>486</v>
      </c>
      <c r="F179" s="39" t="s">
        <v>412</v>
      </c>
      <c r="G179" s="24" t="s">
        <v>743</v>
      </c>
      <c r="H179" s="27">
        <v>232</v>
      </c>
      <c r="I179" s="17" t="s">
        <v>793</v>
      </c>
      <c r="J179" s="18">
        <v>115740000</v>
      </c>
      <c r="K179" s="17">
        <v>38</v>
      </c>
      <c r="L179" s="17">
        <v>96.5</v>
      </c>
    </row>
    <row r="180" spans="1:12" x14ac:dyDescent="0.25">
      <c r="A180" s="17">
        <v>2003</v>
      </c>
      <c r="B180" s="39" t="s">
        <v>412</v>
      </c>
      <c r="C180" s="39" t="s">
        <v>422</v>
      </c>
      <c r="D180" s="39" t="s">
        <v>486</v>
      </c>
      <c r="E180" s="39" t="s">
        <v>486</v>
      </c>
      <c r="F180" s="39" t="s">
        <v>412</v>
      </c>
      <c r="G180" s="24" t="s">
        <v>743</v>
      </c>
      <c r="H180" s="27">
        <v>232</v>
      </c>
      <c r="I180" s="17" t="s">
        <v>794</v>
      </c>
      <c r="J180" s="18">
        <v>68516628</v>
      </c>
      <c r="K180" s="17" t="s">
        <v>526</v>
      </c>
      <c r="L180" s="17">
        <v>57.9</v>
      </c>
    </row>
    <row r="181" spans="1:12" x14ac:dyDescent="0.25">
      <c r="A181" s="17">
        <v>2003</v>
      </c>
      <c r="B181" s="39" t="s">
        <v>412</v>
      </c>
      <c r="C181" s="39" t="s">
        <v>413</v>
      </c>
      <c r="D181" s="39" t="s">
        <v>529</v>
      </c>
      <c r="E181" s="39" t="s">
        <v>529</v>
      </c>
      <c r="F181" s="39" t="s">
        <v>412</v>
      </c>
      <c r="G181" s="24" t="s">
        <v>745</v>
      </c>
      <c r="H181" s="27">
        <v>1048</v>
      </c>
      <c r="I181" s="17" t="s">
        <v>795</v>
      </c>
      <c r="J181" s="18">
        <v>5544000</v>
      </c>
      <c r="K181" s="17" t="s">
        <v>526</v>
      </c>
      <c r="L181" s="17">
        <v>12.3</v>
      </c>
    </row>
    <row r="182" spans="1:12" x14ac:dyDescent="0.25">
      <c r="A182" s="17">
        <v>2003</v>
      </c>
      <c r="B182" s="39" t="s">
        <v>412</v>
      </c>
      <c r="C182" s="39" t="s">
        <v>413</v>
      </c>
      <c r="D182" s="39" t="s">
        <v>529</v>
      </c>
      <c r="E182" s="39" t="s">
        <v>456</v>
      </c>
      <c r="F182" s="39" t="s">
        <v>412</v>
      </c>
      <c r="G182" s="24" t="s">
        <v>745</v>
      </c>
      <c r="H182" s="27">
        <v>1048</v>
      </c>
      <c r="I182" s="17" t="s">
        <v>796</v>
      </c>
      <c r="J182" s="18">
        <v>76674893</v>
      </c>
      <c r="K182" s="17" t="s">
        <v>526</v>
      </c>
      <c r="L182" s="17">
        <v>58.6</v>
      </c>
    </row>
    <row r="183" spans="1:12" x14ac:dyDescent="0.25">
      <c r="A183" s="17">
        <v>2003</v>
      </c>
      <c r="B183" s="39" t="s">
        <v>412</v>
      </c>
      <c r="C183" s="39" t="s">
        <v>413</v>
      </c>
      <c r="D183" s="39" t="s">
        <v>529</v>
      </c>
      <c r="E183" s="39" t="s">
        <v>529</v>
      </c>
      <c r="F183" s="39" t="s">
        <v>412</v>
      </c>
      <c r="G183" s="24" t="s">
        <v>745</v>
      </c>
      <c r="H183" s="27">
        <v>1048</v>
      </c>
      <c r="I183" s="17" t="s">
        <v>797</v>
      </c>
      <c r="J183" s="18">
        <v>32488000</v>
      </c>
      <c r="K183" s="17" t="s">
        <v>526</v>
      </c>
      <c r="L183" s="17">
        <v>40</v>
      </c>
    </row>
    <row r="184" spans="1:12" x14ac:dyDescent="0.25">
      <c r="A184" s="17">
        <v>2003</v>
      </c>
      <c r="B184" s="39" t="s">
        <v>412</v>
      </c>
      <c r="C184" s="39" t="s">
        <v>422</v>
      </c>
      <c r="D184" s="39" t="s">
        <v>451</v>
      </c>
      <c r="E184" s="39" t="s">
        <v>451</v>
      </c>
      <c r="F184" s="39" t="s">
        <v>412</v>
      </c>
      <c r="G184" s="24" t="s">
        <v>798</v>
      </c>
      <c r="H184" s="27" t="s">
        <v>1857</v>
      </c>
      <c r="I184" s="17" t="s">
        <v>799</v>
      </c>
      <c r="J184" s="18">
        <v>624000000</v>
      </c>
      <c r="K184" s="17">
        <v>48</v>
      </c>
      <c r="L184" s="17">
        <v>828</v>
      </c>
    </row>
    <row r="185" spans="1:12" x14ac:dyDescent="0.25">
      <c r="A185" s="17">
        <v>2003</v>
      </c>
      <c r="B185" s="39" t="s">
        <v>412</v>
      </c>
      <c r="C185" s="39" t="s">
        <v>422</v>
      </c>
      <c r="D185" s="39" t="s">
        <v>441</v>
      </c>
      <c r="E185" s="39" t="s">
        <v>441</v>
      </c>
      <c r="F185" s="39" t="s">
        <v>412</v>
      </c>
      <c r="G185" s="24" t="s">
        <v>757</v>
      </c>
      <c r="H185" s="27">
        <v>1200</v>
      </c>
      <c r="I185" s="17" t="s">
        <v>800</v>
      </c>
      <c r="J185" s="18">
        <v>113586537</v>
      </c>
      <c r="K185" s="17" t="s">
        <v>526</v>
      </c>
      <c r="L185" s="17">
        <v>144.5</v>
      </c>
    </row>
    <row r="186" spans="1:12" x14ac:dyDescent="0.25">
      <c r="A186" s="17">
        <v>2003</v>
      </c>
      <c r="B186" s="39" t="s">
        <v>433</v>
      </c>
      <c r="C186" s="39" t="s">
        <v>436</v>
      </c>
      <c r="D186" s="39" t="s">
        <v>493</v>
      </c>
      <c r="E186" s="39" t="s">
        <v>493</v>
      </c>
      <c r="F186" s="39" t="s">
        <v>436</v>
      </c>
      <c r="G186" s="24" t="s">
        <v>607</v>
      </c>
      <c r="H186" s="27">
        <v>79</v>
      </c>
      <c r="I186" s="17" t="s">
        <v>801</v>
      </c>
      <c r="J186" s="18">
        <v>487530000</v>
      </c>
      <c r="K186" s="17">
        <v>31</v>
      </c>
      <c r="L186" s="17">
        <v>395</v>
      </c>
    </row>
    <row r="187" spans="1:12" x14ac:dyDescent="0.25">
      <c r="A187" s="17">
        <v>2003</v>
      </c>
      <c r="B187" s="39" t="s">
        <v>412</v>
      </c>
      <c r="C187" s="39" t="s">
        <v>422</v>
      </c>
      <c r="D187" s="39" t="s">
        <v>512</v>
      </c>
      <c r="E187" s="39" t="s">
        <v>512</v>
      </c>
      <c r="F187" s="39" t="s">
        <v>412</v>
      </c>
      <c r="G187" s="24" t="s">
        <v>802</v>
      </c>
      <c r="H187" s="27">
        <v>1055</v>
      </c>
      <c r="I187" s="17" t="s">
        <v>803</v>
      </c>
      <c r="J187" s="18">
        <v>24667500</v>
      </c>
      <c r="K187" s="17">
        <v>13</v>
      </c>
      <c r="L187" s="17">
        <v>15</v>
      </c>
    </row>
    <row r="188" spans="1:12" x14ac:dyDescent="0.25">
      <c r="A188" s="17">
        <v>2003</v>
      </c>
      <c r="B188" s="40" t="s">
        <v>406</v>
      </c>
      <c r="C188" s="39" t="s">
        <v>407</v>
      </c>
      <c r="D188" s="39" t="s">
        <v>408</v>
      </c>
      <c r="E188" s="39" t="s">
        <v>804</v>
      </c>
      <c r="F188" s="39" t="s">
        <v>406</v>
      </c>
      <c r="G188" s="24" t="s">
        <v>805</v>
      </c>
      <c r="H188" s="27" t="s">
        <v>1858</v>
      </c>
      <c r="I188" s="17" t="s">
        <v>806</v>
      </c>
      <c r="J188" s="18">
        <v>650000000</v>
      </c>
      <c r="K188" s="17">
        <v>35</v>
      </c>
      <c r="L188" s="17">
        <v>415.5</v>
      </c>
    </row>
    <row r="189" spans="1:12" x14ac:dyDescent="0.25">
      <c r="A189" s="17">
        <v>2003</v>
      </c>
      <c r="B189" s="39" t="s">
        <v>417</v>
      </c>
      <c r="C189" s="39" t="s">
        <v>418</v>
      </c>
      <c r="D189" s="39" t="s">
        <v>419</v>
      </c>
      <c r="E189" s="39" t="s">
        <v>698</v>
      </c>
      <c r="F189" s="39" t="s">
        <v>417</v>
      </c>
      <c r="G189" s="24" t="s">
        <v>770</v>
      </c>
      <c r="H189" s="27">
        <v>63</v>
      </c>
      <c r="I189" s="17" t="s">
        <v>807</v>
      </c>
      <c r="J189" s="18">
        <v>170800000</v>
      </c>
      <c r="K189" s="17" t="s">
        <v>526</v>
      </c>
      <c r="L189" s="17">
        <v>161.1</v>
      </c>
    </row>
    <row r="190" spans="1:12" x14ac:dyDescent="0.25">
      <c r="A190" s="17">
        <v>2003</v>
      </c>
      <c r="B190" s="39" t="s">
        <v>412</v>
      </c>
      <c r="C190" s="39" t="s">
        <v>413</v>
      </c>
      <c r="D190" s="39" t="s">
        <v>772</v>
      </c>
      <c r="E190" s="39" t="s">
        <v>414</v>
      </c>
      <c r="F190" s="39" t="s">
        <v>412</v>
      </c>
      <c r="G190" s="24" t="s">
        <v>773</v>
      </c>
      <c r="H190" s="27" t="s">
        <v>1855</v>
      </c>
      <c r="I190" s="17" t="s">
        <v>808</v>
      </c>
      <c r="J190" s="18">
        <v>93432000</v>
      </c>
      <c r="K190" s="17" t="s">
        <v>526</v>
      </c>
      <c r="L190" s="17">
        <v>55</v>
      </c>
    </row>
    <row r="191" spans="1:12" x14ac:dyDescent="0.25">
      <c r="A191" s="17">
        <v>2003</v>
      </c>
      <c r="B191" s="39" t="s">
        <v>412</v>
      </c>
      <c r="C191" s="39" t="s">
        <v>413</v>
      </c>
      <c r="D191" s="39" t="s">
        <v>772</v>
      </c>
      <c r="E191" s="39" t="s">
        <v>414</v>
      </c>
      <c r="F191" s="39" t="s">
        <v>412</v>
      </c>
      <c r="G191" s="24" t="s">
        <v>773</v>
      </c>
      <c r="H191" s="27" t="s">
        <v>1859</v>
      </c>
      <c r="I191" s="17" t="s">
        <v>809</v>
      </c>
      <c r="J191" s="18">
        <v>67360000</v>
      </c>
      <c r="K191" s="17" t="s">
        <v>526</v>
      </c>
      <c r="L191" s="17">
        <v>42.1</v>
      </c>
    </row>
    <row r="192" spans="1:12" x14ac:dyDescent="0.25">
      <c r="A192" s="17">
        <v>2003</v>
      </c>
      <c r="B192" s="39" t="s">
        <v>412</v>
      </c>
      <c r="C192" s="39" t="s">
        <v>422</v>
      </c>
      <c r="D192" s="39" t="s">
        <v>486</v>
      </c>
      <c r="E192" s="39" t="s">
        <v>486</v>
      </c>
      <c r="F192" s="39" t="s">
        <v>412</v>
      </c>
      <c r="G192" s="24" t="s">
        <v>810</v>
      </c>
      <c r="H192" s="27">
        <v>624</v>
      </c>
      <c r="I192" s="17" t="s">
        <v>811</v>
      </c>
      <c r="J192" s="18">
        <v>88300000</v>
      </c>
      <c r="K192" s="17">
        <v>50</v>
      </c>
      <c r="L192" s="17">
        <v>71.400000000000006</v>
      </c>
    </row>
    <row r="193" spans="1:12" x14ac:dyDescent="0.25">
      <c r="A193" s="17">
        <v>2003</v>
      </c>
      <c r="B193" s="39" t="s">
        <v>412</v>
      </c>
      <c r="C193" s="39" t="s">
        <v>422</v>
      </c>
      <c r="D193" s="39" t="s">
        <v>486</v>
      </c>
      <c r="E193" s="39" t="s">
        <v>486</v>
      </c>
      <c r="F193" s="39" t="s">
        <v>412</v>
      </c>
      <c r="G193" s="24" t="s">
        <v>810</v>
      </c>
      <c r="H193" s="27">
        <v>624</v>
      </c>
      <c r="I193" s="17" t="s">
        <v>812</v>
      </c>
      <c r="J193" s="18">
        <v>20000000</v>
      </c>
      <c r="K193" s="17" t="s">
        <v>526</v>
      </c>
      <c r="L193" s="17">
        <v>19</v>
      </c>
    </row>
    <row r="194" spans="1:12" x14ac:dyDescent="0.25">
      <c r="A194" s="17">
        <v>2003</v>
      </c>
      <c r="B194" s="39" t="s">
        <v>412</v>
      </c>
      <c r="C194" s="39" t="s">
        <v>422</v>
      </c>
      <c r="D194" s="39" t="s">
        <v>451</v>
      </c>
      <c r="E194" s="39" t="s">
        <v>456</v>
      </c>
      <c r="F194" s="39" t="s">
        <v>412</v>
      </c>
      <c r="G194" s="24" t="s">
        <v>459</v>
      </c>
      <c r="H194" s="27">
        <v>180</v>
      </c>
      <c r="I194" s="17" t="s">
        <v>813</v>
      </c>
      <c r="J194" s="18">
        <v>160020770</v>
      </c>
      <c r="K194" s="17" t="s">
        <v>526</v>
      </c>
      <c r="L194" s="17">
        <v>100.9</v>
      </c>
    </row>
    <row r="195" spans="1:12" x14ac:dyDescent="0.25">
      <c r="A195" s="17">
        <v>2003</v>
      </c>
      <c r="B195" s="39" t="s">
        <v>412</v>
      </c>
      <c r="C195" s="39" t="s">
        <v>422</v>
      </c>
      <c r="D195" s="39" t="s">
        <v>451</v>
      </c>
      <c r="E195" s="39" t="s">
        <v>456</v>
      </c>
      <c r="F195" s="39" t="s">
        <v>412</v>
      </c>
      <c r="G195" s="24" t="s">
        <v>459</v>
      </c>
      <c r="H195" s="27">
        <v>180</v>
      </c>
      <c r="I195" s="17" t="s">
        <v>814</v>
      </c>
      <c r="J195" s="18">
        <v>102889110</v>
      </c>
      <c r="K195" s="17" t="s">
        <v>526</v>
      </c>
      <c r="L195" s="17">
        <v>54.8</v>
      </c>
    </row>
    <row r="196" spans="1:12" x14ac:dyDescent="0.25">
      <c r="A196" s="17">
        <v>2003</v>
      </c>
      <c r="B196" s="39" t="s">
        <v>412</v>
      </c>
      <c r="C196" s="39" t="s">
        <v>422</v>
      </c>
      <c r="D196" s="39" t="s">
        <v>451</v>
      </c>
      <c r="E196" s="39" t="s">
        <v>456</v>
      </c>
      <c r="F196" s="39" t="s">
        <v>412</v>
      </c>
      <c r="G196" s="24" t="s">
        <v>459</v>
      </c>
      <c r="H196" s="27">
        <v>180</v>
      </c>
      <c r="I196" s="17" t="s">
        <v>815</v>
      </c>
      <c r="J196" s="18">
        <v>174000000</v>
      </c>
      <c r="K196" s="17" t="s">
        <v>526</v>
      </c>
      <c r="L196" s="17">
        <v>87.5</v>
      </c>
    </row>
    <row r="197" spans="1:12" x14ac:dyDescent="0.25">
      <c r="A197" s="17">
        <v>2003</v>
      </c>
      <c r="B197" s="39" t="s">
        <v>412</v>
      </c>
      <c r="C197" s="39" t="s">
        <v>422</v>
      </c>
      <c r="D197" s="39" t="s">
        <v>451</v>
      </c>
      <c r="E197" s="39" t="s">
        <v>456</v>
      </c>
      <c r="F197" s="39" t="s">
        <v>412</v>
      </c>
      <c r="G197" s="24" t="s">
        <v>459</v>
      </c>
      <c r="H197" s="27">
        <v>180</v>
      </c>
      <c r="I197" s="17" t="s">
        <v>816</v>
      </c>
      <c r="J197" s="18">
        <v>44826857</v>
      </c>
      <c r="K197" s="17" t="s">
        <v>526</v>
      </c>
      <c r="L197" s="17">
        <v>37.299999999999997</v>
      </c>
    </row>
    <row r="198" spans="1:12" x14ac:dyDescent="0.25">
      <c r="A198" s="17">
        <v>2003</v>
      </c>
      <c r="B198" s="39" t="s">
        <v>412</v>
      </c>
      <c r="C198" s="39" t="s">
        <v>413</v>
      </c>
      <c r="D198" s="39" t="s">
        <v>772</v>
      </c>
      <c r="E198" s="39" t="s">
        <v>616</v>
      </c>
      <c r="F198" s="39" t="s">
        <v>412</v>
      </c>
      <c r="G198" s="24" t="s">
        <v>817</v>
      </c>
      <c r="H198" s="27">
        <v>1412</v>
      </c>
      <c r="I198" s="17" t="s">
        <v>818</v>
      </c>
      <c r="J198" s="18">
        <v>750000000</v>
      </c>
      <c r="K198" s="17">
        <v>50</v>
      </c>
      <c r="L198" s="17">
        <v>330.7</v>
      </c>
    </row>
    <row r="199" spans="1:12" x14ac:dyDescent="0.25">
      <c r="A199" s="17">
        <v>2004</v>
      </c>
      <c r="B199" s="39" t="s">
        <v>412</v>
      </c>
      <c r="C199" s="39" t="s">
        <v>422</v>
      </c>
      <c r="D199" s="39" t="s">
        <v>423</v>
      </c>
      <c r="E199" s="39" t="s">
        <v>423</v>
      </c>
      <c r="F199" s="39" t="s">
        <v>412</v>
      </c>
      <c r="G199" s="24" t="s">
        <v>819</v>
      </c>
      <c r="H199" s="27">
        <v>1370</v>
      </c>
      <c r="I199" s="17" t="s">
        <v>820</v>
      </c>
      <c r="J199" s="18">
        <v>285000137</v>
      </c>
      <c r="K199" s="17">
        <v>21</v>
      </c>
      <c r="L199" s="17">
        <v>163.5</v>
      </c>
    </row>
    <row r="200" spans="1:12" x14ac:dyDescent="0.25">
      <c r="A200" s="17">
        <v>2004</v>
      </c>
      <c r="B200" s="39" t="s">
        <v>412</v>
      </c>
      <c r="C200" s="39" t="s">
        <v>413</v>
      </c>
      <c r="D200" s="39" t="s">
        <v>529</v>
      </c>
      <c r="E200" s="39" t="s">
        <v>529</v>
      </c>
      <c r="F200" s="39" t="s">
        <v>412</v>
      </c>
      <c r="G200" s="24" t="s">
        <v>731</v>
      </c>
      <c r="H200" s="17">
        <v>745</v>
      </c>
      <c r="I200" s="17" t="s">
        <v>821</v>
      </c>
      <c r="J200" s="18">
        <v>107076000</v>
      </c>
      <c r="K200" s="17" t="s">
        <v>526</v>
      </c>
      <c r="L200" s="17">
        <v>89.2</v>
      </c>
    </row>
    <row r="201" spans="1:12" x14ac:dyDescent="0.25">
      <c r="A201" s="17">
        <v>2004</v>
      </c>
      <c r="B201" s="39" t="s">
        <v>412</v>
      </c>
      <c r="C201" s="39" t="s">
        <v>413</v>
      </c>
      <c r="D201" s="39" t="s">
        <v>529</v>
      </c>
      <c r="E201" s="39" t="s">
        <v>529</v>
      </c>
      <c r="F201" s="39" t="s">
        <v>412</v>
      </c>
      <c r="G201" s="24" t="s">
        <v>731</v>
      </c>
      <c r="H201" s="27">
        <v>745</v>
      </c>
      <c r="I201" s="17" t="s">
        <v>822</v>
      </c>
      <c r="J201" s="18">
        <v>40000000</v>
      </c>
      <c r="K201" s="17" t="s">
        <v>526</v>
      </c>
      <c r="L201" s="17">
        <v>47.3</v>
      </c>
    </row>
    <row r="202" spans="1:12" x14ac:dyDescent="0.25">
      <c r="A202" s="17">
        <v>2004</v>
      </c>
      <c r="B202" s="40" t="s">
        <v>406</v>
      </c>
      <c r="C202" s="39" t="s">
        <v>407</v>
      </c>
      <c r="D202" s="39" t="s">
        <v>408</v>
      </c>
      <c r="E202" s="39" t="s">
        <v>408</v>
      </c>
      <c r="F202" s="39" t="s">
        <v>406</v>
      </c>
      <c r="G202" s="24" t="s">
        <v>823</v>
      </c>
      <c r="H202" s="27">
        <v>285</v>
      </c>
      <c r="I202" s="17" t="s">
        <v>824</v>
      </c>
      <c r="J202" s="18">
        <v>600000000</v>
      </c>
      <c r="K202" s="17">
        <v>11</v>
      </c>
      <c r="L202" s="17">
        <v>365</v>
      </c>
    </row>
    <row r="203" spans="1:12" x14ac:dyDescent="0.25">
      <c r="A203" s="17">
        <v>2004</v>
      </c>
      <c r="B203" s="39" t="s">
        <v>412</v>
      </c>
      <c r="C203" s="39" t="s">
        <v>422</v>
      </c>
      <c r="D203" s="39" t="s">
        <v>581</v>
      </c>
      <c r="E203" s="39" t="s">
        <v>441</v>
      </c>
      <c r="F203" s="39" t="s">
        <v>412</v>
      </c>
      <c r="G203" s="24" t="s">
        <v>825</v>
      </c>
      <c r="H203" s="27">
        <v>852</v>
      </c>
      <c r="I203" s="17" t="s">
        <v>826</v>
      </c>
      <c r="J203" s="18">
        <v>312764000</v>
      </c>
      <c r="K203" s="17">
        <v>30</v>
      </c>
      <c r="L203" s="17">
        <v>196.8</v>
      </c>
    </row>
    <row r="204" spans="1:12" x14ac:dyDescent="0.25">
      <c r="A204" s="17">
        <v>2005</v>
      </c>
      <c r="B204" s="39" t="s">
        <v>433</v>
      </c>
      <c r="C204" s="39" t="s">
        <v>434</v>
      </c>
      <c r="D204" s="39" t="s">
        <v>435</v>
      </c>
      <c r="E204" s="39" t="s">
        <v>435</v>
      </c>
      <c r="F204" s="39" t="s">
        <v>436</v>
      </c>
      <c r="G204" s="24" t="s">
        <v>827</v>
      </c>
      <c r="H204" s="27">
        <v>80</v>
      </c>
      <c r="I204" s="17" t="s">
        <v>828</v>
      </c>
      <c r="J204" s="18">
        <v>775000000</v>
      </c>
      <c r="K204" s="17">
        <v>40</v>
      </c>
      <c r="L204" s="17">
        <v>316.3</v>
      </c>
    </row>
    <row r="205" spans="1:12" x14ac:dyDescent="0.25">
      <c r="A205" s="17">
        <v>2004</v>
      </c>
      <c r="B205" s="39" t="s">
        <v>412</v>
      </c>
      <c r="C205" s="39" t="s">
        <v>413</v>
      </c>
      <c r="D205" s="39" t="s">
        <v>529</v>
      </c>
      <c r="E205" s="39" t="s">
        <v>529</v>
      </c>
      <c r="F205" s="39" t="s">
        <v>412</v>
      </c>
      <c r="G205" s="24" t="s">
        <v>829</v>
      </c>
      <c r="H205" s="27">
        <v>924</v>
      </c>
      <c r="I205" s="17" t="s">
        <v>830</v>
      </c>
      <c r="J205" s="18">
        <v>143700000</v>
      </c>
      <c r="K205" s="17">
        <v>18</v>
      </c>
      <c r="L205" s="17">
        <v>191.6</v>
      </c>
    </row>
    <row r="206" spans="1:12" x14ac:dyDescent="0.25">
      <c r="A206" s="17">
        <v>2004</v>
      </c>
      <c r="B206" s="39" t="s">
        <v>433</v>
      </c>
      <c r="C206" s="39" t="s">
        <v>434</v>
      </c>
      <c r="D206" s="39" t="s">
        <v>444</v>
      </c>
      <c r="E206" s="39" t="s">
        <v>435</v>
      </c>
      <c r="F206" s="39" t="s">
        <v>436</v>
      </c>
      <c r="G206" s="24" t="s">
        <v>831</v>
      </c>
      <c r="H206" s="27">
        <v>8</v>
      </c>
      <c r="I206" s="17" t="s">
        <v>832</v>
      </c>
      <c r="J206" s="18">
        <v>226452940</v>
      </c>
      <c r="K206" s="17">
        <v>37</v>
      </c>
      <c r="L206" s="17">
        <v>150.54</v>
      </c>
    </row>
    <row r="207" spans="1:12" x14ac:dyDescent="0.25">
      <c r="A207" s="17">
        <v>2004</v>
      </c>
      <c r="B207" s="40" t="s">
        <v>406</v>
      </c>
      <c r="C207" s="39" t="s">
        <v>407</v>
      </c>
      <c r="D207" s="39" t="s">
        <v>833</v>
      </c>
      <c r="E207" s="39" t="s">
        <v>833</v>
      </c>
      <c r="F207" s="39" t="s">
        <v>406</v>
      </c>
      <c r="G207" s="24" t="s">
        <v>834</v>
      </c>
      <c r="H207" s="27" t="s">
        <v>1849</v>
      </c>
      <c r="I207" s="17" t="s">
        <v>835</v>
      </c>
      <c r="J207" s="18">
        <v>34000000</v>
      </c>
      <c r="K207" s="17">
        <v>4</v>
      </c>
      <c r="L207" s="17">
        <v>16.100000000000001</v>
      </c>
    </row>
    <row r="208" spans="1:12" x14ac:dyDescent="0.25">
      <c r="A208" s="17">
        <v>2004</v>
      </c>
      <c r="B208" s="39" t="s">
        <v>412</v>
      </c>
      <c r="C208" s="39" t="s">
        <v>413</v>
      </c>
      <c r="D208" s="39" t="s">
        <v>507</v>
      </c>
      <c r="E208" s="39" t="s">
        <v>507</v>
      </c>
      <c r="F208" s="39" t="s">
        <v>412</v>
      </c>
      <c r="G208" s="24" t="s">
        <v>836</v>
      </c>
      <c r="H208" s="27">
        <v>866</v>
      </c>
      <c r="I208" s="17" t="s">
        <v>837</v>
      </c>
      <c r="J208" s="18">
        <v>404148195</v>
      </c>
      <c r="K208" s="17">
        <v>19</v>
      </c>
      <c r="L208" s="17">
        <v>362.2</v>
      </c>
    </row>
    <row r="209" spans="1:12" x14ac:dyDescent="0.25">
      <c r="A209" s="17">
        <v>2004</v>
      </c>
      <c r="B209" s="39" t="s">
        <v>412</v>
      </c>
      <c r="C209" s="39" t="s">
        <v>422</v>
      </c>
      <c r="D209" s="39" t="s">
        <v>451</v>
      </c>
      <c r="E209" s="39" t="s">
        <v>451</v>
      </c>
      <c r="F209" s="39" t="s">
        <v>412</v>
      </c>
      <c r="G209" s="24" t="s">
        <v>473</v>
      </c>
      <c r="H209" s="27">
        <v>726</v>
      </c>
      <c r="I209" s="17" t="s">
        <v>838</v>
      </c>
      <c r="J209" s="18">
        <v>176184082</v>
      </c>
      <c r="K209" s="17" t="s">
        <v>526</v>
      </c>
      <c r="L209" s="17">
        <v>127.6</v>
      </c>
    </row>
    <row r="210" spans="1:12" x14ac:dyDescent="0.25">
      <c r="A210" s="17">
        <v>2004</v>
      </c>
      <c r="B210" s="39" t="s">
        <v>412</v>
      </c>
      <c r="C210" s="39" t="s">
        <v>422</v>
      </c>
      <c r="D210" s="39" t="s">
        <v>451</v>
      </c>
      <c r="E210" s="39" t="s">
        <v>456</v>
      </c>
      <c r="F210" s="39" t="s">
        <v>412</v>
      </c>
      <c r="G210" s="24" t="s">
        <v>839</v>
      </c>
      <c r="H210" s="27">
        <v>922</v>
      </c>
      <c r="I210" s="17" t="s">
        <v>840</v>
      </c>
      <c r="J210" s="18">
        <v>405750000</v>
      </c>
      <c r="K210" s="17">
        <v>17</v>
      </c>
      <c r="L210" s="17">
        <v>324.60000000000002</v>
      </c>
    </row>
    <row r="211" spans="1:12" x14ac:dyDescent="0.25">
      <c r="A211" s="17">
        <v>2004</v>
      </c>
      <c r="B211" s="39" t="s">
        <v>433</v>
      </c>
      <c r="C211" s="39" t="s">
        <v>434</v>
      </c>
      <c r="D211" s="39" t="s">
        <v>444</v>
      </c>
      <c r="E211" s="39" t="s">
        <v>444</v>
      </c>
      <c r="F211" s="39" t="s">
        <v>436</v>
      </c>
      <c r="G211" s="24" t="s">
        <v>841</v>
      </c>
      <c r="H211" s="27">
        <v>77</v>
      </c>
      <c r="I211" s="17" t="s">
        <v>842</v>
      </c>
      <c r="J211" s="18">
        <v>52725000</v>
      </c>
      <c r="K211" s="17">
        <v>26</v>
      </c>
      <c r="L211" s="17">
        <v>55.5</v>
      </c>
    </row>
    <row r="212" spans="1:12" x14ac:dyDescent="0.25">
      <c r="A212" s="17">
        <v>2004</v>
      </c>
      <c r="B212" s="39" t="s">
        <v>412</v>
      </c>
      <c r="C212" s="39" t="s">
        <v>422</v>
      </c>
      <c r="D212" s="39" t="s">
        <v>423</v>
      </c>
      <c r="E212" s="39" t="s">
        <v>423</v>
      </c>
      <c r="F212" s="39" t="s">
        <v>412</v>
      </c>
      <c r="G212" s="24" t="s">
        <v>692</v>
      </c>
      <c r="H212" s="27">
        <v>515</v>
      </c>
      <c r="I212" s="17" t="s">
        <v>843</v>
      </c>
      <c r="J212" s="18">
        <v>382967235</v>
      </c>
      <c r="K212" s="17" t="s">
        <v>526</v>
      </c>
      <c r="L212" s="17">
        <v>353.5</v>
      </c>
    </row>
    <row r="213" spans="1:12" x14ac:dyDescent="0.25">
      <c r="A213" s="17">
        <v>2004</v>
      </c>
      <c r="B213" s="39" t="s">
        <v>412</v>
      </c>
      <c r="C213" s="39" t="s">
        <v>413</v>
      </c>
      <c r="D213" s="39" t="s">
        <v>507</v>
      </c>
      <c r="E213" s="39" t="s">
        <v>844</v>
      </c>
      <c r="F213" s="39" t="s">
        <v>406</v>
      </c>
      <c r="G213" s="24" t="s">
        <v>845</v>
      </c>
      <c r="H213" s="27">
        <v>256</v>
      </c>
      <c r="I213" s="17" t="s">
        <v>846</v>
      </c>
      <c r="J213" s="18">
        <v>835040000</v>
      </c>
      <c r="K213" s="17">
        <v>44</v>
      </c>
      <c r="L213" s="17">
        <v>521.9</v>
      </c>
    </row>
    <row r="214" spans="1:12" x14ac:dyDescent="0.25">
      <c r="A214" s="17">
        <v>2004</v>
      </c>
      <c r="B214" s="39" t="s">
        <v>412</v>
      </c>
      <c r="C214" s="39" t="s">
        <v>422</v>
      </c>
      <c r="D214" s="39" t="s">
        <v>486</v>
      </c>
      <c r="E214" s="39" t="s">
        <v>512</v>
      </c>
      <c r="F214" s="39" t="s">
        <v>412</v>
      </c>
      <c r="G214" s="24" t="s">
        <v>740</v>
      </c>
      <c r="H214" s="27">
        <v>1453</v>
      </c>
      <c r="I214" s="17" t="s">
        <v>847</v>
      </c>
      <c r="J214" s="18">
        <v>480000000</v>
      </c>
      <c r="K214" s="17">
        <v>22</v>
      </c>
      <c r="L214" s="17">
        <v>278</v>
      </c>
    </row>
    <row r="215" spans="1:12" x14ac:dyDescent="0.25">
      <c r="A215" s="17">
        <v>2004</v>
      </c>
      <c r="B215" s="39" t="s">
        <v>433</v>
      </c>
      <c r="C215" s="39" t="s">
        <v>434</v>
      </c>
      <c r="D215" s="39" t="s">
        <v>435</v>
      </c>
      <c r="E215" s="39" t="s">
        <v>435</v>
      </c>
      <c r="F215" s="39" t="s">
        <v>436</v>
      </c>
      <c r="G215" s="24" t="s">
        <v>475</v>
      </c>
      <c r="H215" s="27">
        <v>19</v>
      </c>
      <c r="I215" s="17" t="s">
        <v>848</v>
      </c>
      <c r="J215" s="18">
        <v>810000000</v>
      </c>
      <c r="K215" s="17">
        <v>45</v>
      </c>
      <c r="L215" s="17">
        <v>316.3</v>
      </c>
    </row>
    <row r="216" spans="1:12" x14ac:dyDescent="0.25">
      <c r="A216" s="17">
        <v>2004</v>
      </c>
      <c r="B216" s="39" t="s">
        <v>412</v>
      </c>
      <c r="C216" s="39" t="s">
        <v>422</v>
      </c>
      <c r="D216" s="39" t="s">
        <v>600</v>
      </c>
      <c r="E216" s="39" t="s">
        <v>600</v>
      </c>
      <c r="F216" s="39" t="s">
        <v>412</v>
      </c>
      <c r="G216" s="24" t="s">
        <v>849</v>
      </c>
      <c r="H216" s="27">
        <v>142</v>
      </c>
      <c r="I216" s="17" t="s">
        <v>850</v>
      </c>
      <c r="J216" s="18">
        <v>875000000</v>
      </c>
      <c r="K216" s="17">
        <v>55</v>
      </c>
      <c r="L216" s="17">
        <v>498.6</v>
      </c>
    </row>
    <row r="217" spans="1:12" x14ac:dyDescent="0.25">
      <c r="A217" s="17">
        <v>2004</v>
      </c>
      <c r="B217" s="39" t="s">
        <v>433</v>
      </c>
      <c r="C217" s="39" t="s">
        <v>434</v>
      </c>
      <c r="D217" s="39" t="s">
        <v>444</v>
      </c>
      <c r="E217" s="39" t="s">
        <v>444</v>
      </c>
      <c r="F217" s="39" t="s">
        <v>436</v>
      </c>
      <c r="G217" s="24" t="s">
        <v>851</v>
      </c>
      <c r="H217" s="27">
        <v>5</v>
      </c>
      <c r="I217" s="17" t="s">
        <v>852</v>
      </c>
      <c r="J217" s="3">
        <v>42000000</v>
      </c>
      <c r="K217" s="17">
        <v>21</v>
      </c>
      <c r="L217" s="2">
        <v>22.68</v>
      </c>
    </row>
    <row r="218" spans="1:12" x14ac:dyDescent="0.25">
      <c r="A218" s="17">
        <v>2004</v>
      </c>
      <c r="B218" s="39" t="s">
        <v>433</v>
      </c>
      <c r="C218" s="39" t="s">
        <v>434</v>
      </c>
      <c r="D218" s="39" t="s">
        <v>444</v>
      </c>
      <c r="E218" s="39" t="s">
        <v>444</v>
      </c>
      <c r="F218" s="39" t="s">
        <v>436</v>
      </c>
      <c r="G218" s="24" t="s">
        <v>851</v>
      </c>
      <c r="H218" s="27">
        <v>5</v>
      </c>
      <c r="I218" s="17" t="s">
        <v>853</v>
      </c>
      <c r="J218" s="3">
        <v>141942798</v>
      </c>
      <c r="K218" s="17" t="s">
        <v>526</v>
      </c>
      <c r="L218" s="2">
        <v>82.8</v>
      </c>
    </row>
    <row r="219" spans="1:12" x14ac:dyDescent="0.25">
      <c r="A219" s="17">
        <v>2004</v>
      </c>
      <c r="B219" s="39" t="s">
        <v>412</v>
      </c>
      <c r="C219" s="39" t="s">
        <v>422</v>
      </c>
      <c r="D219" s="39" t="s">
        <v>456</v>
      </c>
      <c r="E219" s="39" t="s">
        <v>456</v>
      </c>
      <c r="F219" s="39" t="s">
        <v>412</v>
      </c>
      <c r="G219" s="24" t="s">
        <v>855</v>
      </c>
      <c r="H219" s="27">
        <v>662</v>
      </c>
      <c r="I219" s="17" t="s">
        <v>856</v>
      </c>
      <c r="J219" s="18">
        <v>108490000</v>
      </c>
      <c r="K219" s="17">
        <v>41</v>
      </c>
      <c r="L219" s="17">
        <v>57.1</v>
      </c>
    </row>
    <row r="220" spans="1:12" x14ac:dyDescent="0.25">
      <c r="A220" s="17">
        <v>2004</v>
      </c>
      <c r="B220" s="39" t="s">
        <v>412</v>
      </c>
      <c r="C220" s="39" t="s">
        <v>422</v>
      </c>
      <c r="D220" s="39" t="s">
        <v>456</v>
      </c>
      <c r="E220" s="39" t="s">
        <v>456</v>
      </c>
      <c r="F220" s="39" t="s">
        <v>412</v>
      </c>
      <c r="G220" s="24" t="s">
        <v>855</v>
      </c>
      <c r="H220" s="27">
        <v>662</v>
      </c>
      <c r="I220" s="17" t="s">
        <v>857</v>
      </c>
      <c r="J220" s="18">
        <v>398107000</v>
      </c>
      <c r="K220" s="17" t="s">
        <v>526</v>
      </c>
      <c r="L220" s="17">
        <v>209.5</v>
      </c>
    </row>
    <row r="221" spans="1:12" x14ac:dyDescent="0.25">
      <c r="A221" s="17">
        <v>2004</v>
      </c>
      <c r="B221" s="39" t="s">
        <v>412</v>
      </c>
      <c r="C221" s="39" t="s">
        <v>422</v>
      </c>
      <c r="D221" s="39" t="s">
        <v>456</v>
      </c>
      <c r="E221" s="39" t="s">
        <v>456</v>
      </c>
      <c r="F221" s="39" t="s">
        <v>412</v>
      </c>
      <c r="G221" s="24" t="s">
        <v>855</v>
      </c>
      <c r="H221" s="27">
        <v>662</v>
      </c>
      <c r="I221" s="17" t="s">
        <v>858</v>
      </c>
      <c r="J221" s="18">
        <v>170000000</v>
      </c>
      <c r="K221" s="17" t="s">
        <v>526</v>
      </c>
      <c r="L221" s="17">
        <v>129</v>
      </c>
    </row>
    <row r="222" spans="1:12" x14ac:dyDescent="0.25">
      <c r="A222" s="17">
        <v>2004</v>
      </c>
      <c r="B222" s="39" t="s">
        <v>412</v>
      </c>
      <c r="C222" s="39" t="s">
        <v>422</v>
      </c>
      <c r="D222" s="39" t="s">
        <v>441</v>
      </c>
      <c r="E222" s="39" t="s">
        <v>441</v>
      </c>
      <c r="F222" s="39" t="s">
        <v>412</v>
      </c>
      <c r="G222" s="24" t="s">
        <v>757</v>
      </c>
      <c r="H222" s="27">
        <v>1200</v>
      </c>
      <c r="I222" s="17" t="s">
        <v>859</v>
      </c>
      <c r="J222" s="18">
        <v>6450000</v>
      </c>
      <c r="K222" s="17" t="s">
        <v>526</v>
      </c>
      <c r="L222" s="17">
        <v>8.1999999999999993</v>
      </c>
    </row>
    <row r="223" spans="1:12" x14ac:dyDescent="0.25">
      <c r="A223" s="17">
        <v>2004</v>
      </c>
      <c r="B223" s="39" t="s">
        <v>417</v>
      </c>
      <c r="C223" s="39" t="s">
        <v>418</v>
      </c>
      <c r="D223" s="39" t="s">
        <v>419</v>
      </c>
      <c r="E223" s="39" t="s">
        <v>419</v>
      </c>
      <c r="F223" s="39" t="s">
        <v>417</v>
      </c>
      <c r="G223" s="24" t="s">
        <v>860</v>
      </c>
      <c r="H223" s="27" t="s">
        <v>1860</v>
      </c>
      <c r="I223" s="17" t="s">
        <v>861</v>
      </c>
      <c r="J223" s="18">
        <v>526389000</v>
      </c>
      <c r="K223" s="17">
        <v>45</v>
      </c>
      <c r="L223" s="17">
        <v>1754.63</v>
      </c>
    </row>
    <row r="224" spans="1:12" x14ac:dyDescent="0.25">
      <c r="A224" s="17">
        <v>2004</v>
      </c>
      <c r="B224" s="39" t="s">
        <v>412</v>
      </c>
      <c r="C224" s="39" t="s">
        <v>422</v>
      </c>
      <c r="D224" s="39" t="s">
        <v>423</v>
      </c>
      <c r="E224" s="39" t="s">
        <v>496</v>
      </c>
      <c r="F224" s="39" t="s">
        <v>412</v>
      </c>
      <c r="G224" s="24" t="s">
        <v>862</v>
      </c>
      <c r="H224" s="27">
        <v>1261</v>
      </c>
      <c r="I224" s="17" t="s">
        <v>863</v>
      </c>
      <c r="J224" s="18">
        <v>250000000</v>
      </c>
      <c r="K224" s="17">
        <v>14</v>
      </c>
      <c r="L224" s="17">
        <v>135.19999999999999</v>
      </c>
    </row>
    <row r="225" spans="1:12" x14ac:dyDescent="0.25">
      <c r="A225" s="17">
        <v>2004</v>
      </c>
      <c r="B225" s="40" t="s">
        <v>406</v>
      </c>
      <c r="C225" s="39" t="s">
        <v>407</v>
      </c>
      <c r="D225" s="39" t="s">
        <v>833</v>
      </c>
      <c r="E225" s="39" t="s">
        <v>833</v>
      </c>
      <c r="F225" s="39" t="s">
        <v>406</v>
      </c>
      <c r="G225" s="24" t="s">
        <v>864</v>
      </c>
      <c r="H225" s="27">
        <v>131</v>
      </c>
      <c r="I225" s="17" t="s">
        <v>865</v>
      </c>
      <c r="J225" s="18">
        <v>23500000</v>
      </c>
      <c r="K225" s="17">
        <v>1</v>
      </c>
      <c r="L225" s="17">
        <v>10.3</v>
      </c>
    </row>
    <row r="226" spans="1:12" x14ac:dyDescent="0.25">
      <c r="A226" s="17">
        <v>2004</v>
      </c>
      <c r="B226" s="39" t="s">
        <v>412</v>
      </c>
      <c r="C226" s="39" t="s">
        <v>422</v>
      </c>
      <c r="D226" s="39" t="s">
        <v>441</v>
      </c>
      <c r="E226" s="39" t="s">
        <v>441</v>
      </c>
      <c r="F226" s="39" t="s">
        <v>412</v>
      </c>
      <c r="G226" s="24" t="s">
        <v>567</v>
      </c>
      <c r="H226" s="27">
        <v>883</v>
      </c>
      <c r="I226" s="17" t="s">
        <v>866</v>
      </c>
      <c r="J226" s="18">
        <v>18000000</v>
      </c>
      <c r="K226" s="17" t="s">
        <v>526</v>
      </c>
      <c r="L226" s="17">
        <v>4</v>
      </c>
    </row>
    <row r="227" spans="1:12" x14ac:dyDescent="0.25">
      <c r="A227" s="17">
        <v>2004</v>
      </c>
      <c r="B227" s="39" t="s">
        <v>412</v>
      </c>
      <c r="C227" s="39" t="s">
        <v>422</v>
      </c>
      <c r="D227" s="39" t="s">
        <v>600</v>
      </c>
      <c r="E227" s="39" t="s">
        <v>600</v>
      </c>
      <c r="F227" s="39" t="s">
        <v>412</v>
      </c>
      <c r="G227" s="24" t="s">
        <v>682</v>
      </c>
      <c r="H227" s="27">
        <v>813</v>
      </c>
      <c r="I227" s="17" t="s">
        <v>867</v>
      </c>
      <c r="J227" s="18">
        <v>648497300</v>
      </c>
      <c r="K227" s="17" t="s">
        <v>526</v>
      </c>
      <c r="L227" s="17">
        <v>346.8</v>
      </c>
    </row>
    <row r="228" spans="1:12" x14ac:dyDescent="0.25">
      <c r="A228" s="17">
        <v>2004</v>
      </c>
      <c r="B228" s="39" t="s">
        <v>412</v>
      </c>
      <c r="C228" s="39" t="s">
        <v>422</v>
      </c>
      <c r="D228" s="39" t="s">
        <v>441</v>
      </c>
      <c r="E228" s="39" t="s">
        <v>441</v>
      </c>
      <c r="F228" s="39" t="s">
        <v>412</v>
      </c>
      <c r="G228" s="24" t="s">
        <v>868</v>
      </c>
      <c r="H228" s="27">
        <v>56</v>
      </c>
      <c r="I228" s="17" t="s">
        <v>869</v>
      </c>
      <c r="J228" s="18">
        <v>45000000</v>
      </c>
      <c r="K228" s="17">
        <v>28</v>
      </c>
      <c r="L228" s="17">
        <v>15.8</v>
      </c>
    </row>
    <row r="229" spans="1:12" x14ac:dyDescent="0.25">
      <c r="A229" s="17">
        <v>2004</v>
      </c>
      <c r="B229" s="39" t="s">
        <v>412</v>
      </c>
      <c r="C229" s="39" t="s">
        <v>413</v>
      </c>
      <c r="D229" s="39" t="s">
        <v>500</v>
      </c>
      <c r="E229" s="39" t="s">
        <v>512</v>
      </c>
      <c r="F229" s="39" t="s">
        <v>412</v>
      </c>
      <c r="G229" s="24" t="s">
        <v>870</v>
      </c>
      <c r="H229" s="27">
        <v>1044</v>
      </c>
      <c r="I229" s="17" t="s">
        <v>871</v>
      </c>
      <c r="J229" s="18">
        <v>231835500</v>
      </c>
      <c r="K229" s="17">
        <v>24</v>
      </c>
      <c r="L229" s="17">
        <v>171.7</v>
      </c>
    </row>
    <row r="230" spans="1:12" x14ac:dyDescent="0.25">
      <c r="A230" s="17">
        <v>2005</v>
      </c>
      <c r="B230" s="39" t="s">
        <v>412</v>
      </c>
      <c r="C230" s="39" t="s">
        <v>413</v>
      </c>
      <c r="D230" s="39" t="s">
        <v>529</v>
      </c>
      <c r="E230" s="39" t="s">
        <v>512</v>
      </c>
      <c r="F230" s="39" t="s">
        <v>412</v>
      </c>
      <c r="G230" s="24" t="s">
        <v>731</v>
      </c>
      <c r="H230" s="27">
        <v>745</v>
      </c>
      <c r="I230" s="17" t="s">
        <v>872</v>
      </c>
      <c r="J230" s="18">
        <v>20000000</v>
      </c>
      <c r="K230" s="17" t="s">
        <v>526</v>
      </c>
      <c r="L230" s="17">
        <v>12.8</v>
      </c>
    </row>
    <row r="231" spans="1:12" x14ac:dyDescent="0.25">
      <c r="A231" s="17">
        <v>2005</v>
      </c>
      <c r="B231" s="39" t="s">
        <v>412</v>
      </c>
      <c r="C231" s="39" t="s">
        <v>413</v>
      </c>
      <c r="D231" s="39" t="s">
        <v>456</v>
      </c>
      <c r="E231" s="39" t="s">
        <v>688</v>
      </c>
      <c r="F231" s="39" t="s">
        <v>412</v>
      </c>
      <c r="G231" s="24" t="s">
        <v>621</v>
      </c>
      <c r="H231" s="27">
        <v>96</v>
      </c>
      <c r="I231" s="17" t="s">
        <v>873</v>
      </c>
      <c r="J231" s="18">
        <v>80000000</v>
      </c>
      <c r="K231" s="17" t="s">
        <v>526</v>
      </c>
      <c r="L231" s="17">
        <v>80</v>
      </c>
    </row>
    <row r="232" spans="1:12" x14ac:dyDescent="0.25">
      <c r="A232" s="17">
        <v>2005</v>
      </c>
      <c r="B232" s="39" t="s">
        <v>412</v>
      </c>
      <c r="C232" s="39" t="s">
        <v>422</v>
      </c>
      <c r="D232" s="39" t="s">
        <v>581</v>
      </c>
      <c r="E232" s="39" t="s">
        <v>512</v>
      </c>
      <c r="F232" s="39" t="s">
        <v>412</v>
      </c>
      <c r="G232" s="24" t="s">
        <v>825</v>
      </c>
      <c r="H232" s="27">
        <v>852</v>
      </c>
      <c r="I232" s="17" t="s">
        <v>874</v>
      </c>
      <c r="J232" s="18">
        <v>64219674</v>
      </c>
      <c r="K232" s="17">
        <v>50</v>
      </c>
      <c r="L232" s="17">
        <v>53.2</v>
      </c>
    </row>
    <row r="233" spans="1:12" x14ac:dyDescent="0.25">
      <c r="A233" s="17">
        <v>2005</v>
      </c>
      <c r="B233" s="39" t="s">
        <v>412</v>
      </c>
      <c r="C233" s="39" t="s">
        <v>413</v>
      </c>
      <c r="D233" s="39" t="s">
        <v>581</v>
      </c>
      <c r="E233" s="39" t="s">
        <v>512</v>
      </c>
      <c r="F233" s="39" t="s">
        <v>412</v>
      </c>
      <c r="G233" s="24" t="s">
        <v>825</v>
      </c>
      <c r="H233" s="27">
        <v>852</v>
      </c>
      <c r="I233" s="17" t="s">
        <v>875</v>
      </c>
      <c r="J233" s="18">
        <v>608320622</v>
      </c>
      <c r="K233" s="17">
        <v>50</v>
      </c>
      <c r="L233" s="17">
        <v>503.6</v>
      </c>
    </row>
    <row r="234" spans="1:12" x14ac:dyDescent="0.25">
      <c r="A234" s="17">
        <v>2005</v>
      </c>
      <c r="B234" s="39" t="s">
        <v>433</v>
      </c>
      <c r="C234" s="39" t="s">
        <v>436</v>
      </c>
      <c r="D234" s="39" t="s">
        <v>493</v>
      </c>
      <c r="E234" s="39" t="s">
        <v>493</v>
      </c>
      <c r="F234" s="39" t="s">
        <v>436</v>
      </c>
      <c r="G234" s="24" t="s">
        <v>876</v>
      </c>
      <c r="H234" s="27">
        <v>7</v>
      </c>
      <c r="I234" s="17" t="s">
        <v>877</v>
      </c>
      <c r="J234" s="18">
        <v>280604462</v>
      </c>
      <c r="K234" s="17">
        <v>15</v>
      </c>
      <c r="L234" s="17">
        <v>883.9</v>
      </c>
    </row>
    <row r="235" spans="1:12" x14ac:dyDescent="0.25">
      <c r="A235" s="17">
        <v>2005</v>
      </c>
      <c r="B235" s="39" t="s">
        <v>433</v>
      </c>
      <c r="C235" s="39" t="s">
        <v>436</v>
      </c>
      <c r="D235" s="39" t="s">
        <v>493</v>
      </c>
      <c r="E235" s="39" t="s">
        <v>493</v>
      </c>
      <c r="F235" s="39" t="s">
        <v>436</v>
      </c>
      <c r="G235" s="24" t="s">
        <v>876</v>
      </c>
      <c r="H235" s="27">
        <v>7</v>
      </c>
      <c r="I235" s="17" t="s">
        <v>878</v>
      </c>
      <c r="J235" s="18">
        <v>369395538</v>
      </c>
      <c r="K235" s="17" t="s">
        <v>526</v>
      </c>
      <c r="L235" s="2">
        <v>1163.6300000000001</v>
      </c>
    </row>
    <row r="236" spans="1:12" x14ac:dyDescent="0.25">
      <c r="A236" s="17">
        <v>2005</v>
      </c>
      <c r="B236" s="39" t="s">
        <v>433</v>
      </c>
      <c r="C236" s="39" t="s">
        <v>436</v>
      </c>
      <c r="D236" s="39" t="s">
        <v>493</v>
      </c>
      <c r="E236" s="39" t="s">
        <v>493</v>
      </c>
      <c r="F236" s="39" t="s">
        <v>436</v>
      </c>
      <c r="G236" s="24" t="s">
        <v>879</v>
      </c>
      <c r="H236" s="15">
        <v>107</v>
      </c>
      <c r="I236" s="17" t="s">
        <v>880</v>
      </c>
      <c r="J236" s="18">
        <v>140000000</v>
      </c>
      <c r="K236" s="17">
        <v>30</v>
      </c>
      <c r="L236" s="17">
        <v>534.79999999999995</v>
      </c>
    </row>
    <row r="237" spans="1:12" x14ac:dyDescent="0.25">
      <c r="A237" s="17">
        <v>2005</v>
      </c>
      <c r="B237" s="39" t="s">
        <v>433</v>
      </c>
      <c r="C237" s="39" t="s">
        <v>436</v>
      </c>
      <c r="D237" s="39" t="s">
        <v>493</v>
      </c>
      <c r="E237" s="39" t="s">
        <v>493</v>
      </c>
      <c r="F237" s="39" t="s">
        <v>436</v>
      </c>
      <c r="G237" s="24" t="s">
        <v>879</v>
      </c>
      <c r="H237" s="15">
        <v>107</v>
      </c>
      <c r="I237" s="17" t="s">
        <v>881</v>
      </c>
      <c r="J237" s="18">
        <v>25000000</v>
      </c>
      <c r="K237" s="17" t="s">
        <v>526</v>
      </c>
      <c r="L237" s="17">
        <v>108.4</v>
      </c>
    </row>
    <row r="238" spans="1:12" x14ac:dyDescent="0.25">
      <c r="A238" s="17">
        <v>2005</v>
      </c>
      <c r="B238" s="39" t="s">
        <v>412</v>
      </c>
      <c r="C238" s="39" t="s">
        <v>422</v>
      </c>
      <c r="D238" s="39" t="s">
        <v>486</v>
      </c>
      <c r="E238" s="39" t="s">
        <v>486</v>
      </c>
      <c r="F238" s="39" t="s">
        <v>412</v>
      </c>
      <c r="G238" s="24" t="s">
        <v>547</v>
      </c>
      <c r="H238" s="27">
        <v>200</v>
      </c>
      <c r="I238" s="17" t="s">
        <v>882</v>
      </c>
      <c r="J238" s="18">
        <v>130794400</v>
      </c>
      <c r="K238" s="17">
        <v>20</v>
      </c>
      <c r="L238" s="17">
        <v>148.6</v>
      </c>
    </row>
    <row r="239" spans="1:12" x14ac:dyDescent="0.25">
      <c r="A239" s="17">
        <v>2005</v>
      </c>
      <c r="B239" s="39" t="s">
        <v>412</v>
      </c>
      <c r="C239" s="39" t="s">
        <v>422</v>
      </c>
      <c r="D239" s="39" t="s">
        <v>451</v>
      </c>
      <c r="E239" s="39" t="s">
        <v>512</v>
      </c>
      <c r="F239" s="39" t="s">
        <v>412</v>
      </c>
      <c r="G239" s="24" t="s">
        <v>883</v>
      </c>
      <c r="H239" s="27">
        <v>762</v>
      </c>
      <c r="I239" s="17" t="s">
        <v>884</v>
      </c>
      <c r="J239" s="18">
        <v>696000000</v>
      </c>
      <c r="K239" s="17">
        <v>35</v>
      </c>
      <c r="L239" s="17">
        <v>400.1</v>
      </c>
    </row>
    <row r="240" spans="1:12" x14ac:dyDescent="0.25">
      <c r="A240" s="17">
        <v>2005</v>
      </c>
      <c r="B240" s="39" t="s">
        <v>412</v>
      </c>
      <c r="C240" s="39" t="s">
        <v>422</v>
      </c>
      <c r="D240" s="39" t="s">
        <v>486</v>
      </c>
      <c r="E240" s="39" t="s">
        <v>512</v>
      </c>
      <c r="F240" s="39" t="s">
        <v>412</v>
      </c>
      <c r="G240" s="24" t="s">
        <v>885</v>
      </c>
      <c r="H240" s="27">
        <v>1453</v>
      </c>
      <c r="I240" s="17" t="s">
        <v>886</v>
      </c>
      <c r="J240" s="18">
        <v>692877347</v>
      </c>
      <c r="K240" s="17">
        <v>43</v>
      </c>
      <c r="L240" s="17">
        <v>425.2</v>
      </c>
    </row>
    <row r="241" spans="1:12" x14ac:dyDescent="0.25">
      <c r="A241" s="17">
        <v>2005</v>
      </c>
      <c r="B241" s="39" t="s">
        <v>412</v>
      </c>
      <c r="C241" s="39" t="s">
        <v>422</v>
      </c>
      <c r="D241" s="39" t="s">
        <v>512</v>
      </c>
      <c r="E241" s="39" t="s">
        <v>486</v>
      </c>
      <c r="F241" s="39" t="s">
        <v>412</v>
      </c>
      <c r="G241" s="24" t="s">
        <v>802</v>
      </c>
      <c r="H241" s="27">
        <v>1055</v>
      </c>
      <c r="I241" s="17" t="s">
        <v>887</v>
      </c>
      <c r="J241" s="18">
        <v>271337500</v>
      </c>
      <c r="K241" s="17" t="s">
        <v>526</v>
      </c>
      <c r="L241" s="17">
        <v>155.1</v>
      </c>
    </row>
    <row r="242" spans="1:12" x14ac:dyDescent="0.25">
      <c r="A242" s="17">
        <v>2005</v>
      </c>
      <c r="B242" s="39" t="s">
        <v>412</v>
      </c>
      <c r="C242" s="39" t="s">
        <v>413</v>
      </c>
      <c r="D242" s="39" t="s">
        <v>529</v>
      </c>
      <c r="E242" s="39" t="s">
        <v>500</v>
      </c>
      <c r="F242" s="39" t="s">
        <v>412</v>
      </c>
      <c r="G242" s="24" t="s">
        <v>888</v>
      </c>
      <c r="H242" s="27">
        <v>197</v>
      </c>
      <c r="I242" s="17" t="s">
        <v>882</v>
      </c>
      <c r="J242" s="18">
        <v>715263450</v>
      </c>
      <c r="K242" s="17">
        <v>35</v>
      </c>
      <c r="L242" s="17">
        <v>437.5</v>
      </c>
    </row>
    <row r="243" spans="1:12" x14ac:dyDescent="0.25">
      <c r="A243" s="17">
        <v>2005</v>
      </c>
      <c r="B243" s="39" t="s">
        <v>417</v>
      </c>
      <c r="C243" s="39" t="s">
        <v>418</v>
      </c>
      <c r="D243" s="39" t="s">
        <v>419</v>
      </c>
      <c r="E243" s="39" t="s">
        <v>419</v>
      </c>
      <c r="F243" s="39" t="s">
        <v>417</v>
      </c>
      <c r="G243" s="24" t="s">
        <v>889</v>
      </c>
      <c r="H243" s="27" t="s">
        <v>1849</v>
      </c>
      <c r="I243" s="17" t="s">
        <v>890</v>
      </c>
      <c r="J243" s="18">
        <v>738724750</v>
      </c>
      <c r="K243" s="17">
        <v>80</v>
      </c>
      <c r="L243" s="17">
        <v>2375</v>
      </c>
    </row>
    <row r="244" spans="1:12" x14ac:dyDescent="0.25">
      <c r="A244" s="17">
        <v>2005</v>
      </c>
      <c r="B244" s="39" t="s">
        <v>433</v>
      </c>
      <c r="C244" s="39" t="s">
        <v>434</v>
      </c>
      <c r="D244" s="39" t="s">
        <v>435</v>
      </c>
      <c r="E244" s="39" t="s">
        <v>435</v>
      </c>
      <c r="F244" s="39" t="s">
        <v>436</v>
      </c>
      <c r="G244" s="24" t="s">
        <v>571</v>
      </c>
      <c r="H244" s="27">
        <v>37</v>
      </c>
      <c r="I244" s="17" t="s">
        <v>891</v>
      </c>
      <c r="J244" s="18">
        <v>267775000</v>
      </c>
      <c r="K244" s="17">
        <v>19</v>
      </c>
      <c r="L244" s="17">
        <v>176.4</v>
      </c>
    </row>
    <row r="245" spans="1:12" x14ac:dyDescent="0.25">
      <c r="A245" s="17">
        <v>2005</v>
      </c>
      <c r="B245" s="39" t="s">
        <v>412</v>
      </c>
      <c r="C245" s="39" t="s">
        <v>422</v>
      </c>
      <c r="D245" s="39" t="s">
        <v>486</v>
      </c>
      <c r="E245" s="39" t="s">
        <v>512</v>
      </c>
      <c r="F245" s="39" t="s">
        <v>412</v>
      </c>
      <c r="G245" s="24" t="s">
        <v>810</v>
      </c>
      <c r="H245" s="27">
        <v>624</v>
      </c>
      <c r="I245" s="17" t="s">
        <v>892</v>
      </c>
      <c r="J245" s="18">
        <v>370540239</v>
      </c>
      <c r="K245" s="17" t="s">
        <v>526</v>
      </c>
      <c r="L245" s="17">
        <v>215.1</v>
      </c>
    </row>
    <row r="246" spans="1:12" x14ac:dyDescent="0.25">
      <c r="A246" s="17">
        <v>2005</v>
      </c>
      <c r="B246" s="39" t="s">
        <v>417</v>
      </c>
      <c r="C246" s="39" t="s">
        <v>418</v>
      </c>
      <c r="D246" s="39" t="s">
        <v>408</v>
      </c>
      <c r="E246" s="39" t="s">
        <v>804</v>
      </c>
      <c r="F246" s="39" t="s">
        <v>417</v>
      </c>
      <c r="G246" s="24" t="s">
        <v>893</v>
      </c>
      <c r="H246" s="27">
        <v>395</v>
      </c>
      <c r="I246" s="17" t="s">
        <v>894</v>
      </c>
      <c r="J246" s="18">
        <v>386265000</v>
      </c>
      <c r="K246" s="17">
        <v>19</v>
      </c>
      <c r="L246" s="17">
        <v>234.1</v>
      </c>
    </row>
    <row r="247" spans="1:12" x14ac:dyDescent="0.25">
      <c r="A247" s="17">
        <v>2006</v>
      </c>
      <c r="B247" s="39" t="s">
        <v>433</v>
      </c>
      <c r="C247" s="39" t="s">
        <v>434</v>
      </c>
      <c r="D247" s="39" t="s">
        <v>444</v>
      </c>
      <c r="E247" s="39" t="s">
        <v>444</v>
      </c>
      <c r="F247" s="39" t="s">
        <v>436</v>
      </c>
      <c r="G247" s="24" t="s">
        <v>895</v>
      </c>
      <c r="H247" s="27" t="s">
        <v>1849</v>
      </c>
      <c r="I247" s="17" t="s">
        <v>896</v>
      </c>
      <c r="J247" s="18">
        <v>24000000</v>
      </c>
      <c r="K247" s="17">
        <v>1</v>
      </c>
      <c r="L247" s="17">
        <v>38.5</v>
      </c>
    </row>
    <row r="248" spans="1:12" x14ac:dyDescent="0.25">
      <c r="A248" s="17">
        <v>2005</v>
      </c>
      <c r="B248" s="39" t="s">
        <v>412</v>
      </c>
      <c r="C248" s="39" t="s">
        <v>413</v>
      </c>
      <c r="D248" s="39" t="s">
        <v>507</v>
      </c>
      <c r="E248" s="39" t="s">
        <v>844</v>
      </c>
      <c r="F248" s="39" t="s">
        <v>412</v>
      </c>
      <c r="G248" s="24" t="s">
        <v>897</v>
      </c>
      <c r="H248" s="27">
        <v>1220</v>
      </c>
      <c r="I248" s="17" t="s">
        <v>898</v>
      </c>
      <c r="J248" s="18">
        <v>448579061</v>
      </c>
      <c r="K248" s="17">
        <v>26</v>
      </c>
      <c r="L248" s="17">
        <v>242.8</v>
      </c>
    </row>
    <row r="249" spans="1:12" x14ac:dyDescent="0.25">
      <c r="A249" s="17">
        <v>2005</v>
      </c>
      <c r="B249" s="39" t="s">
        <v>412</v>
      </c>
      <c r="C249" s="39" t="s">
        <v>422</v>
      </c>
      <c r="D249" s="39" t="s">
        <v>451</v>
      </c>
      <c r="E249" s="39" t="s">
        <v>512</v>
      </c>
      <c r="F249" s="39" t="s">
        <v>412</v>
      </c>
      <c r="G249" s="24" t="s">
        <v>899</v>
      </c>
      <c r="H249" s="27">
        <v>1144</v>
      </c>
      <c r="I249" s="17" t="s">
        <v>900</v>
      </c>
      <c r="J249" s="18">
        <v>350200000</v>
      </c>
      <c r="K249" s="17">
        <v>15</v>
      </c>
      <c r="L249" s="17">
        <v>209.5</v>
      </c>
    </row>
    <row r="250" spans="1:12" x14ac:dyDescent="0.25">
      <c r="A250" s="17">
        <v>2005</v>
      </c>
      <c r="B250" s="39" t="s">
        <v>412</v>
      </c>
      <c r="C250" s="39" t="s">
        <v>422</v>
      </c>
      <c r="D250" s="39" t="s">
        <v>451</v>
      </c>
      <c r="E250" s="39" t="s">
        <v>586</v>
      </c>
      <c r="F250" s="39" t="s">
        <v>412</v>
      </c>
      <c r="G250" s="24" t="s">
        <v>902</v>
      </c>
      <c r="H250" s="27">
        <v>1322</v>
      </c>
      <c r="I250" s="17" t="s">
        <v>903</v>
      </c>
      <c r="J250" s="18">
        <v>332537194</v>
      </c>
      <c r="K250" s="17">
        <v>39</v>
      </c>
      <c r="L250" s="17">
        <v>391.9</v>
      </c>
    </row>
    <row r="251" spans="1:12" x14ac:dyDescent="0.25">
      <c r="A251" s="17">
        <v>2006</v>
      </c>
      <c r="B251" s="39" t="s">
        <v>412</v>
      </c>
      <c r="C251" s="39" t="s">
        <v>413</v>
      </c>
      <c r="D251" s="39" t="s">
        <v>522</v>
      </c>
      <c r="E251" s="39" t="s">
        <v>616</v>
      </c>
      <c r="F251" s="39" t="s">
        <v>412</v>
      </c>
      <c r="G251" s="24" t="s">
        <v>901</v>
      </c>
      <c r="H251" s="27">
        <v>1322</v>
      </c>
      <c r="I251" s="17" t="s">
        <v>904</v>
      </c>
      <c r="J251" s="18">
        <v>645948000</v>
      </c>
      <c r="K251" s="17">
        <v>17</v>
      </c>
      <c r="L251" s="17">
        <v>360</v>
      </c>
    </row>
    <row r="252" spans="1:12" x14ac:dyDescent="0.25">
      <c r="A252" s="17">
        <v>2006</v>
      </c>
      <c r="B252" s="39" t="s">
        <v>412</v>
      </c>
      <c r="C252" s="39" t="s">
        <v>422</v>
      </c>
      <c r="D252" s="39" t="s">
        <v>451</v>
      </c>
      <c r="E252" s="39" t="s">
        <v>451</v>
      </c>
      <c r="F252" s="39" t="s">
        <v>412</v>
      </c>
      <c r="G252" s="24" t="s">
        <v>905</v>
      </c>
      <c r="H252" s="27" t="s">
        <v>1849</v>
      </c>
      <c r="I252" s="17" t="s">
        <v>906</v>
      </c>
      <c r="J252" s="18">
        <v>13352000</v>
      </c>
      <c r="K252" s="17">
        <v>1</v>
      </c>
      <c r="L252" s="17">
        <v>9.9</v>
      </c>
    </row>
    <row r="253" spans="1:12" x14ac:dyDescent="0.25">
      <c r="A253" s="17">
        <v>2006</v>
      </c>
      <c r="B253" s="39" t="s">
        <v>412</v>
      </c>
      <c r="C253" s="39" t="s">
        <v>422</v>
      </c>
      <c r="D253" s="39" t="s">
        <v>451</v>
      </c>
      <c r="E253" s="39" t="s">
        <v>456</v>
      </c>
      <c r="F253" s="39" t="s">
        <v>412</v>
      </c>
      <c r="G253" s="24" t="s">
        <v>907</v>
      </c>
      <c r="H253" s="27">
        <v>62</v>
      </c>
      <c r="I253" s="17" t="s">
        <v>908</v>
      </c>
      <c r="J253" s="18">
        <v>609961685</v>
      </c>
      <c r="K253" s="17">
        <v>54</v>
      </c>
      <c r="L253" s="17">
        <v>312.8</v>
      </c>
    </row>
    <row r="254" spans="1:12" x14ac:dyDescent="0.25">
      <c r="A254" s="17">
        <v>2006</v>
      </c>
      <c r="B254" s="39" t="s">
        <v>433</v>
      </c>
      <c r="C254" s="39" t="s">
        <v>436</v>
      </c>
      <c r="D254" s="39" t="s">
        <v>493</v>
      </c>
      <c r="E254" s="39" t="s">
        <v>493</v>
      </c>
      <c r="F254" s="39" t="s">
        <v>436</v>
      </c>
      <c r="G254" s="24" t="s">
        <v>879</v>
      </c>
      <c r="H254" s="28">
        <v>107</v>
      </c>
      <c r="I254" s="17" t="s">
        <v>909</v>
      </c>
      <c r="J254" s="18">
        <v>560300000</v>
      </c>
      <c r="K254" s="17" t="s">
        <v>526</v>
      </c>
      <c r="L254" s="17">
        <v>2155</v>
      </c>
    </row>
    <row r="255" spans="1:12" x14ac:dyDescent="0.25">
      <c r="A255" s="17">
        <v>2006</v>
      </c>
      <c r="B255" s="39" t="s">
        <v>910</v>
      </c>
      <c r="C255" s="39" t="s">
        <v>911</v>
      </c>
      <c r="D255" s="39" t="s">
        <v>912</v>
      </c>
      <c r="E255" s="39" t="s">
        <v>912</v>
      </c>
      <c r="F255" s="39" t="s">
        <v>910</v>
      </c>
      <c r="G255" s="24" t="s">
        <v>913</v>
      </c>
      <c r="H255" s="29" t="s">
        <v>1861</v>
      </c>
      <c r="I255" s="17" t="s">
        <v>914</v>
      </c>
      <c r="J255" s="18">
        <v>320000000</v>
      </c>
      <c r="K255" s="17">
        <v>387</v>
      </c>
      <c r="L255" s="17">
        <v>38</v>
      </c>
    </row>
    <row r="256" spans="1:12" x14ac:dyDescent="0.25">
      <c r="A256" s="17">
        <v>2006</v>
      </c>
      <c r="B256" s="39" t="s">
        <v>433</v>
      </c>
      <c r="C256" s="39" t="s">
        <v>434</v>
      </c>
      <c r="D256" s="39" t="s">
        <v>444</v>
      </c>
      <c r="E256" s="39" t="s">
        <v>444</v>
      </c>
      <c r="F256" s="39" t="s">
        <v>436</v>
      </c>
      <c r="G256" s="24" t="s">
        <v>841</v>
      </c>
      <c r="H256" s="27">
        <v>77</v>
      </c>
      <c r="I256" s="17" t="s">
        <v>915</v>
      </c>
      <c r="J256" s="18">
        <v>36000000</v>
      </c>
      <c r="K256" s="17">
        <v>5</v>
      </c>
      <c r="L256" s="17">
        <v>45.02</v>
      </c>
    </row>
    <row r="257" spans="1:12" x14ac:dyDescent="0.25">
      <c r="A257" s="17">
        <v>2006</v>
      </c>
      <c r="B257" s="39" t="s">
        <v>412</v>
      </c>
      <c r="C257" s="39" t="s">
        <v>422</v>
      </c>
      <c r="D257" s="39" t="s">
        <v>486</v>
      </c>
      <c r="E257" s="39" t="s">
        <v>486</v>
      </c>
      <c r="F257" s="39" t="s">
        <v>412</v>
      </c>
      <c r="G257" s="24" t="s">
        <v>743</v>
      </c>
      <c r="H257" s="27">
        <v>232</v>
      </c>
      <c r="I257" s="17" t="s">
        <v>916</v>
      </c>
      <c r="J257" s="18">
        <v>125126580</v>
      </c>
      <c r="K257" s="17" t="s">
        <v>526</v>
      </c>
      <c r="L257" s="17">
        <v>111.8</v>
      </c>
    </row>
    <row r="258" spans="1:12" x14ac:dyDescent="0.25">
      <c r="A258" s="17">
        <v>2006</v>
      </c>
      <c r="B258" s="39" t="s">
        <v>412</v>
      </c>
      <c r="C258" s="39" t="s">
        <v>413</v>
      </c>
      <c r="D258" s="39" t="s">
        <v>500</v>
      </c>
      <c r="E258" s="39" t="s">
        <v>512</v>
      </c>
      <c r="F258" s="39" t="s">
        <v>412</v>
      </c>
      <c r="G258" s="24" t="s">
        <v>917</v>
      </c>
      <c r="H258" s="27">
        <v>284</v>
      </c>
      <c r="I258" s="17" t="s">
        <v>918</v>
      </c>
      <c r="J258" s="18">
        <v>1377000000</v>
      </c>
      <c r="K258" s="17">
        <v>11</v>
      </c>
      <c r="L258" s="17">
        <v>672.5</v>
      </c>
    </row>
    <row r="259" spans="1:12" x14ac:dyDescent="0.25">
      <c r="A259" s="17">
        <v>2006</v>
      </c>
      <c r="B259" s="39" t="s">
        <v>433</v>
      </c>
      <c r="C259" s="39" t="s">
        <v>434</v>
      </c>
      <c r="D259" s="39" t="s">
        <v>444</v>
      </c>
      <c r="E259" s="39" t="s">
        <v>435</v>
      </c>
      <c r="F259" s="39" t="s">
        <v>436</v>
      </c>
      <c r="G259" s="24" t="s">
        <v>919</v>
      </c>
      <c r="H259" s="27">
        <v>15</v>
      </c>
      <c r="I259" s="17" t="s">
        <v>920</v>
      </c>
      <c r="J259" s="18">
        <v>315000000</v>
      </c>
      <c r="K259" s="17">
        <v>18</v>
      </c>
      <c r="L259" s="17">
        <v>153.22</v>
      </c>
    </row>
    <row r="260" spans="1:12" x14ac:dyDescent="0.25">
      <c r="A260" s="17">
        <v>2006</v>
      </c>
      <c r="B260" s="39" t="s">
        <v>433</v>
      </c>
      <c r="C260" s="39" t="s">
        <v>436</v>
      </c>
      <c r="D260" s="39" t="s">
        <v>493</v>
      </c>
      <c r="E260" s="39" t="s">
        <v>493</v>
      </c>
      <c r="F260" s="39" t="s">
        <v>436</v>
      </c>
      <c r="G260" s="24" t="s">
        <v>921</v>
      </c>
      <c r="H260" s="27">
        <v>27</v>
      </c>
      <c r="I260" s="17" t="s">
        <v>922</v>
      </c>
      <c r="J260" s="18">
        <v>410000000</v>
      </c>
      <c r="K260" s="17">
        <v>38</v>
      </c>
      <c r="L260" s="17">
        <v>2611</v>
      </c>
    </row>
    <row r="261" spans="1:12" x14ac:dyDescent="0.25">
      <c r="A261" s="17">
        <v>2006</v>
      </c>
      <c r="B261" s="39" t="s">
        <v>412</v>
      </c>
      <c r="C261" s="39" t="s">
        <v>422</v>
      </c>
      <c r="D261" s="39" t="s">
        <v>451</v>
      </c>
      <c r="E261" s="39" t="s">
        <v>512</v>
      </c>
      <c r="F261" s="39" t="s">
        <v>412</v>
      </c>
      <c r="G261" s="24" t="s">
        <v>923</v>
      </c>
      <c r="H261" s="27">
        <v>525</v>
      </c>
      <c r="I261" s="17" t="s">
        <v>924</v>
      </c>
      <c r="J261" s="18">
        <v>500000000</v>
      </c>
      <c r="K261" s="17">
        <v>18</v>
      </c>
      <c r="L261" s="17">
        <v>298.5</v>
      </c>
    </row>
    <row r="262" spans="1:12" x14ac:dyDescent="0.25">
      <c r="A262" s="17">
        <v>2006</v>
      </c>
      <c r="B262" s="39" t="s">
        <v>417</v>
      </c>
      <c r="C262" s="39" t="s">
        <v>418</v>
      </c>
      <c r="D262" s="39" t="s">
        <v>419</v>
      </c>
      <c r="E262" s="39" t="s">
        <v>419</v>
      </c>
      <c r="F262" s="39" t="s">
        <v>417</v>
      </c>
      <c r="G262" s="24" t="s">
        <v>925</v>
      </c>
      <c r="H262" s="27">
        <v>47</v>
      </c>
      <c r="I262" s="17" t="s">
        <v>926</v>
      </c>
      <c r="J262" s="18">
        <v>541450000</v>
      </c>
      <c r="K262" s="17">
        <v>24</v>
      </c>
      <c r="L262" s="17">
        <v>442</v>
      </c>
    </row>
    <row r="263" spans="1:12" x14ac:dyDescent="0.25">
      <c r="A263" s="17">
        <v>2006</v>
      </c>
      <c r="B263" s="39" t="s">
        <v>433</v>
      </c>
      <c r="C263" s="39" t="s">
        <v>434</v>
      </c>
      <c r="D263" s="39" t="s">
        <v>435</v>
      </c>
      <c r="E263" s="39" t="s">
        <v>435</v>
      </c>
      <c r="F263" s="39" t="s">
        <v>436</v>
      </c>
      <c r="G263" s="24" t="s">
        <v>927</v>
      </c>
      <c r="H263" s="27">
        <v>152</v>
      </c>
      <c r="I263" s="17" t="s">
        <v>928</v>
      </c>
      <c r="J263" s="18">
        <v>623000000</v>
      </c>
      <c r="K263" s="17">
        <v>31</v>
      </c>
      <c r="L263" s="17">
        <v>241.86</v>
      </c>
    </row>
    <row r="264" spans="1:12" x14ac:dyDescent="0.25">
      <c r="A264" s="17">
        <v>2006</v>
      </c>
      <c r="B264" s="39" t="s">
        <v>433</v>
      </c>
      <c r="C264" s="39" t="s">
        <v>434</v>
      </c>
      <c r="D264" s="39" t="s">
        <v>444</v>
      </c>
      <c r="E264" s="39" t="s">
        <v>444</v>
      </c>
      <c r="F264" s="39" t="s">
        <v>436</v>
      </c>
      <c r="G264" s="24" t="s">
        <v>929</v>
      </c>
      <c r="H264" s="27" t="s">
        <v>1849</v>
      </c>
      <c r="I264" s="17" t="s">
        <v>930</v>
      </c>
      <c r="J264" s="18">
        <v>35000000</v>
      </c>
      <c r="K264" s="17">
        <v>1</v>
      </c>
      <c r="L264" s="17">
        <v>27.4</v>
      </c>
    </row>
    <row r="265" spans="1:12" x14ac:dyDescent="0.25">
      <c r="A265" s="17">
        <v>2006</v>
      </c>
      <c r="B265" s="39" t="s">
        <v>412</v>
      </c>
      <c r="C265" s="39" t="s">
        <v>422</v>
      </c>
      <c r="D265" s="39" t="s">
        <v>451</v>
      </c>
      <c r="E265" s="39" t="s">
        <v>512</v>
      </c>
      <c r="F265" s="39" t="s">
        <v>412</v>
      </c>
      <c r="G265" s="24" t="s">
        <v>899</v>
      </c>
      <c r="H265" s="27">
        <v>1144</v>
      </c>
      <c r="I265" s="17" t="s">
        <v>931</v>
      </c>
      <c r="J265" s="18">
        <v>308822000</v>
      </c>
      <c r="K265" s="17" t="s">
        <v>526</v>
      </c>
      <c r="L265" s="17">
        <v>181.7</v>
      </c>
    </row>
    <row r="266" spans="1:12" x14ac:dyDescent="0.25">
      <c r="A266" s="17">
        <v>2006</v>
      </c>
      <c r="B266" s="39" t="s">
        <v>412</v>
      </c>
      <c r="C266" s="39" t="s">
        <v>413</v>
      </c>
      <c r="D266" s="39" t="s">
        <v>522</v>
      </c>
      <c r="E266" s="39" t="s">
        <v>616</v>
      </c>
      <c r="F266" s="39" t="s">
        <v>412</v>
      </c>
      <c r="G266" s="24" t="s">
        <v>817</v>
      </c>
      <c r="H266" s="27">
        <v>1412</v>
      </c>
      <c r="I266" s="17" t="s">
        <v>932</v>
      </c>
      <c r="J266" s="18">
        <v>555000000</v>
      </c>
      <c r="K266" s="17" t="s">
        <v>526</v>
      </c>
      <c r="L266" s="17">
        <v>319</v>
      </c>
    </row>
    <row r="267" spans="1:12" x14ac:dyDescent="0.25">
      <c r="A267" s="17">
        <v>2006</v>
      </c>
      <c r="B267" s="39" t="s">
        <v>412</v>
      </c>
      <c r="C267" s="39" t="s">
        <v>413</v>
      </c>
      <c r="D267" s="39" t="s">
        <v>500</v>
      </c>
      <c r="E267" s="39" t="s">
        <v>500</v>
      </c>
      <c r="F267" s="39" t="s">
        <v>412</v>
      </c>
      <c r="G267" s="24" t="s">
        <v>870</v>
      </c>
      <c r="H267" s="27">
        <v>1044</v>
      </c>
      <c r="I267" s="17" t="s">
        <v>933</v>
      </c>
      <c r="J267" s="18">
        <v>83000000</v>
      </c>
      <c r="K267" s="17" t="s">
        <v>526</v>
      </c>
      <c r="L267" s="17">
        <v>37.1</v>
      </c>
    </row>
    <row r="268" spans="1:12" x14ac:dyDescent="0.25">
      <c r="A268" s="17">
        <v>2006</v>
      </c>
      <c r="B268" s="39" t="s">
        <v>412</v>
      </c>
      <c r="C268" s="39" t="s">
        <v>422</v>
      </c>
      <c r="D268" s="39" t="s">
        <v>441</v>
      </c>
      <c r="E268" s="39" t="s">
        <v>456</v>
      </c>
      <c r="F268" s="39" t="s">
        <v>412</v>
      </c>
      <c r="G268" s="24" t="s">
        <v>934</v>
      </c>
      <c r="H268" s="27">
        <v>191</v>
      </c>
      <c r="I268" s="17" t="s">
        <v>935</v>
      </c>
      <c r="J268" s="18">
        <v>915000000</v>
      </c>
      <c r="K268" s="17">
        <v>41</v>
      </c>
      <c r="L268" s="17">
        <v>476.1</v>
      </c>
    </row>
    <row r="269" spans="1:12" x14ac:dyDescent="0.25">
      <c r="A269" s="17">
        <v>2007</v>
      </c>
      <c r="B269" s="39" t="s">
        <v>412</v>
      </c>
      <c r="C269" s="39" t="s">
        <v>422</v>
      </c>
      <c r="D269" s="39" t="s">
        <v>441</v>
      </c>
      <c r="E269" s="39" t="s">
        <v>441</v>
      </c>
      <c r="F269" s="39" t="s">
        <v>412</v>
      </c>
      <c r="G269" s="24" t="s">
        <v>868</v>
      </c>
      <c r="H269" s="27">
        <v>56</v>
      </c>
      <c r="I269" s="17" t="s">
        <v>936</v>
      </c>
      <c r="J269" s="18">
        <v>115766000</v>
      </c>
      <c r="K269" s="17">
        <v>30</v>
      </c>
      <c r="L269" s="17">
        <v>82.7</v>
      </c>
    </row>
    <row r="270" spans="1:12" x14ac:dyDescent="0.25">
      <c r="A270" s="17">
        <v>2007</v>
      </c>
      <c r="B270" s="39" t="s">
        <v>412</v>
      </c>
      <c r="C270" s="39" t="s">
        <v>422</v>
      </c>
      <c r="D270" s="39" t="s">
        <v>441</v>
      </c>
      <c r="E270" s="39" t="s">
        <v>441</v>
      </c>
      <c r="F270" s="39" t="s">
        <v>412</v>
      </c>
      <c r="G270" s="24" t="s">
        <v>868</v>
      </c>
      <c r="H270" s="27">
        <v>56</v>
      </c>
      <c r="I270" s="17" t="s">
        <v>937</v>
      </c>
      <c r="J270" s="18">
        <v>53032000</v>
      </c>
      <c r="K270" s="17" t="s">
        <v>854</v>
      </c>
      <c r="L270" s="17">
        <v>37.9</v>
      </c>
    </row>
    <row r="271" spans="1:12" x14ac:dyDescent="0.25">
      <c r="A271" s="17">
        <v>2007</v>
      </c>
      <c r="B271" s="39" t="s">
        <v>412</v>
      </c>
      <c r="C271" s="39" t="s">
        <v>422</v>
      </c>
      <c r="D271" s="39" t="s">
        <v>451</v>
      </c>
      <c r="E271" s="39" t="s">
        <v>456</v>
      </c>
      <c r="F271" s="39" t="s">
        <v>412</v>
      </c>
      <c r="G271" s="24" t="s">
        <v>907</v>
      </c>
      <c r="H271" s="27">
        <v>62</v>
      </c>
      <c r="I271" s="17" t="s">
        <v>908</v>
      </c>
      <c r="J271" s="18">
        <v>710363815</v>
      </c>
      <c r="K271" s="17" t="s">
        <v>526</v>
      </c>
      <c r="L271" s="17">
        <v>364.3</v>
      </c>
    </row>
    <row r="272" spans="1:12" x14ac:dyDescent="0.25">
      <c r="A272" s="17">
        <v>2007</v>
      </c>
      <c r="B272" s="39" t="s">
        <v>412</v>
      </c>
      <c r="C272" s="39" t="s">
        <v>422</v>
      </c>
      <c r="D272" s="39" t="s">
        <v>456</v>
      </c>
      <c r="E272" s="39" t="s">
        <v>456</v>
      </c>
      <c r="F272" s="39" t="s">
        <v>412</v>
      </c>
      <c r="G272" s="24" t="s">
        <v>725</v>
      </c>
      <c r="H272" s="27">
        <v>832</v>
      </c>
      <c r="I272" s="17" t="s">
        <v>938</v>
      </c>
      <c r="J272" s="18">
        <v>745593000</v>
      </c>
      <c r="K272" s="17">
        <v>27</v>
      </c>
      <c r="L272" s="17">
        <v>374.7</v>
      </c>
    </row>
    <row r="273" spans="1:12" x14ac:dyDescent="0.25">
      <c r="A273" s="17">
        <v>2007</v>
      </c>
      <c r="B273" s="39" t="s">
        <v>433</v>
      </c>
      <c r="C273" s="39" t="s">
        <v>434</v>
      </c>
      <c r="D273" s="39" t="s">
        <v>435</v>
      </c>
      <c r="E273" s="39" t="s">
        <v>435</v>
      </c>
      <c r="F273" s="39" t="s">
        <v>436</v>
      </c>
      <c r="G273" s="24" t="s">
        <v>939</v>
      </c>
      <c r="H273" s="27">
        <v>40</v>
      </c>
      <c r="I273" s="17" t="s">
        <v>940</v>
      </c>
      <c r="J273" s="18">
        <v>5852000</v>
      </c>
      <c r="K273" s="17">
        <v>86</v>
      </c>
      <c r="L273" s="17">
        <v>3.08</v>
      </c>
    </row>
    <row r="274" spans="1:12" x14ac:dyDescent="0.25">
      <c r="A274" s="17">
        <v>2007</v>
      </c>
      <c r="B274" s="39" t="s">
        <v>412</v>
      </c>
      <c r="C274" s="39" t="s">
        <v>413</v>
      </c>
      <c r="D274" s="39" t="s">
        <v>507</v>
      </c>
      <c r="E274" s="39" t="s">
        <v>833</v>
      </c>
      <c r="F274" s="39" t="s">
        <v>406</v>
      </c>
      <c r="G274" s="24" t="s">
        <v>941</v>
      </c>
      <c r="H274" s="27">
        <v>846</v>
      </c>
      <c r="I274" s="17" t="s">
        <v>942</v>
      </c>
      <c r="J274" s="18">
        <v>840705000</v>
      </c>
      <c r="K274" s="17">
        <v>25</v>
      </c>
      <c r="L274" s="17">
        <v>410.1</v>
      </c>
    </row>
    <row r="275" spans="1:12" x14ac:dyDescent="0.25">
      <c r="A275" s="17">
        <v>2007</v>
      </c>
      <c r="B275" s="39" t="s">
        <v>412</v>
      </c>
      <c r="C275" s="39" t="s">
        <v>422</v>
      </c>
      <c r="D275" s="39" t="s">
        <v>451</v>
      </c>
      <c r="E275" s="39" t="s">
        <v>451</v>
      </c>
      <c r="F275" s="39" t="s">
        <v>412</v>
      </c>
      <c r="G275" s="24" t="s">
        <v>473</v>
      </c>
      <c r="H275" s="27">
        <v>726</v>
      </c>
      <c r="I275" s="17" t="s">
        <v>943</v>
      </c>
      <c r="J275" s="18">
        <v>334435200</v>
      </c>
      <c r="K275" s="17" t="s">
        <v>526</v>
      </c>
      <c r="L275" s="17">
        <v>190</v>
      </c>
    </row>
    <row r="276" spans="1:12" x14ac:dyDescent="0.25">
      <c r="A276" s="17">
        <v>2007</v>
      </c>
      <c r="B276" s="39" t="s">
        <v>433</v>
      </c>
      <c r="C276" s="39" t="s">
        <v>434</v>
      </c>
      <c r="D276" s="39" t="s">
        <v>444</v>
      </c>
      <c r="E276" s="39" t="s">
        <v>444</v>
      </c>
      <c r="F276" s="39" t="s">
        <v>436</v>
      </c>
      <c r="G276" s="24" t="s">
        <v>841</v>
      </c>
      <c r="H276" s="27">
        <v>77</v>
      </c>
      <c r="I276" s="17" t="s">
        <v>944</v>
      </c>
      <c r="J276" s="18">
        <v>182000000</v>
      </c>
      <c r="K276" s="17">
        <v>11</v>
      </c>
      <c r="L276" s="17">
        <v>99.6</v>
      </c>
    </row>
    <row r="277" spans="1:12" x14ac:dyDescent="0.25">
      <c r="A277" s="17">
        <v>2007</v>
      </c>
      <c r="B277" s="39" t="s">
        <v>417</v>
      </c>
      <c r="C277" s="39" t="s">
        <v>418</v>
      </c>
      <c r="D277" s="39" t="s">
        <v>419</v>
      </c>
      <c r="E277" s="39" t="s">
        <v>419</v>
      </c>
      <c r="F277" s="39" t="s">
        <v>417</v>
      </c>
      <c r="G277" s="24" t="s">
        <v>945</v>
      </c>
      <c r="H277" s="27" t="s">
        <v>1862</v>
      </c>
      <c r="I277" s="17" t="s">
        <v>946</v>
      </c>
      <c r="J277" s="18">
        <v>400000000</v>
      </c>
      <c r="K277" s="17">
        <v>23</v>
      </c>
      <c r="L277" s="17">
        <v>1500</v>
      </c>
    </row>
    <row r="278" spans="1:12" x14ac:dyDescent="0.25">
      <c r="A278" s="17">
        <v>2007</v>
      </c>
      <c r="B278" s="39" t="s">
        <v>433</v>
      </c>
      <c r="C278" s="39" t="s">
        <v>434</v>
      </c>
      <c r="D278" s="39" t="s">
        <v>435</v>
      </c>
      <c r="E278" s="39" t="s">
        <v>435</v>
      </c>
      <c r="F278" s="39" t="s">
        <v>436</v>
      </c>
      <c r="G278" s="24" t="s">
        <v>947</v>
      </c>
      <c r="H278" s="27">
        <v>137</v>
      </c>
      <c r="I278" s="17" t="s">
        <v>948</v>
      </c>
      <c r="J278" s="18">
        <v>88000352</v>
      </c>
      <c r="K278" s="17">
        <v>14</v>
      </c>
      <c r="L278" s="17">
        <v>39.159999999999997</v>
      </c>
    </row>
    <row r="279" spans="1:12" x14ac:dyDescent="0.25">
      <c r="A279" s="17">
        <v>2007</v>
      </c>
      <c r="B279" s="39" t="s">
        <v>412</v>
      </c>
      <c r="C279" s="39" t="s">
        <v>413</v>
      </c>
      <c r="D279" s="39" t="s">
        <v>507</v>
      </c>
      <c r="E279" s="39" t="s">
        <v>507</v>
      </c>
      <c r="F279" s="39" t="s">
        <v>412</v>
      </c>
      <c r="G279" s="24" t="s">
        <v>949</v>
      </c>
      <c r="H279" s="27">
        <v>577</v>
      </c>
      <c r="I279" s="17" t="s">
        <v>950</v>
      </c>
      <c r="J279" s="18">
        <v>1000000000</v>
      </c>
      <c r="K279" s="17">
        <v>28</v>
      </c>
      <c r="L279" s="17">
        <v>494.5</v>
      </c>
    </row>
    <row r="280" spans="1:12" x14ac:dyDescent="0.25">
      <c r="A280" s="17">
        <v>2007</v>
      </c>
      <c r="B280" s="39" t="s">
        <v>412</v>
      </c>
      <c r="C280" s="39" t="s">
        <v>422</v>
      </c>
      <c r="D280" s="39" t="s">
        <v>456</v>
      </c>
      <c r="E280" s="39" t="s">
        <v>512</v>
      </c>
      <c r="F280" s="39" t="s">
        <v>412</v>
      </c>
      <c r="G280" s="24" t="s">
        <v>951</v>
      </c>
      <c r="H280" s="27">
        <v>1013</v>
      </c>
      <c r="I280" s="17" t="s">
        <v>952</v>
      </c>
      <c r="J280" s="18">
        <v>1001251550</v>
      </c>
      <c r="K280" s="17">
        <v>25</v>
      </c>
      <c r="L280" s="17">
        <v>554.70000000000005</v>
      </c>
    </row>
    <row r="281" spans="1:12" x14ac:dyDescent="0.25">
      <c r="A281" s="17">
        <v>2007</v>
      </c>
      <c r="B281" s="39" t="s">
        <v>433</v>
      </c>
      <c r="C281" s="39" t="s">
        <v>434</v>
      </c>
      <c r="D281" s="39" t="s">
        <v>435</v>
      </c>
      <c r="E281" s="39" t="s">
        <v>435</v>
      </c>
      <c r="F281" s="39" t="s">
        <v>436</v>
      </c>
      <c r="G281" s="24" t="s">
        <v>438</v>
      </c>
      <c r="H281" s="27">
        <v>1</v>
      </c>
      <c r="I281" s="17" t="s">
        <v>953</v>
      </c>
      <c r="J281" s="18">
        <v>311650000</v>
      </c>
      <c r="K281" s="17">
        <v>23</v>
      </c>
      <c r="L281" s="17">
        <v>103.2</v>
      </c>
    </row>
    <row r="282" spans="1:12" x14ac:dyDescent="0.25">
      <c r="A282" s="17">
        <v>2007</v>
      </c>
      <c r="B282" s="39" t="s">
        <v>433</v>
      </c>
      <c r="C282" s="39" t="s">
        <v>434</v>
      </c>
      <c r="D282" s="39" t="s">
        <v>435</v>
      </c>
      <c r="E282" s="39" t="s">
        <v>435</v>
      </c>
      <c r="F282" s="39" t="s">
        <v>436</v>
      </c>
      <c r="G282" s="24" t="s">
        <v>438</v>
      </c>
      <c r="H282" s="27">
        <v>1</v>
      </c>
      <c r="I282" s="17" t="s">
        <v>954</v>
      </c>
      <c r="J282" s="18">
        <v>635000000</v>
      </c>
      <c r="K282" s="17" t="s">
        <v>854</v>
      </c>
      <c r="L282" s="17">
        <v>113.5</v>
      </c>
    </row>
    <row r="283" spans="1:12" x14ac:dyDescent="0.25">
      <c r="A283" s="17">
        <v>2007</v>
      </c>
      <c r="B283" s="39" t="s">
        <v>433</v>
      </c>
      <c r="C283" s="39" t="s">
        <v>434</v>
      </c>
      <c r="D283" s="39" t="s">
        <v>435</v>
      </c>
      <c r="E283" s="39" t="s">
        <v>435</v>
      </c>
      <c r="F283" s="39" t="s">
        <v>436</v>
      </c>
      <c r="G283" s="24" t="s">
        <v>955</v>
      </c>
      <c r="H283" s="27">
        <v>116</v>
      </c>
      <c r="I283" s="17" t="s">
        <v>956</v>
      </c>
      <c r="J283" s="18">
        <v>54600000</v>
      </c>
      <c r="K283" s="17">
        <v>17</v>
      </c>
      <c r="L283" s="17">
        <v>38.44</v>
      </c>
    </row>
    <row r="284" spans="1:12" x14ac:dyDescent="0.25">
      <c r="A284" s="17">
        <v>2007</v>
      </c>
      <c r="B284" s="39" t="s">
        <v>433</v>
      </c>
      <c r="C284" s="39" t="s">
        <v>434</v>
      </c>
      <c r="D284" s="39" t="s">
        <v>435</v>
      </c>
      <c r="E284" s="39" t="s">
        <v>435</v>
      </c>
      <c r="F284" s="39" t="s">
        <v>436</v>
      </c>
      <c r="G284" s="24" t="s">
        <v>955</v>
      </c>
      <c r="H284" s="27">
        <v>116</v>
      </c>
      <c r="I284" s="17" t="s">
        <v>957</v>
      </c>
      <c r="J284" s="18">
        <v>6000003</v>
      </c>
      <c r="K284" s="17" t="s">
        <v>526</v>
      </c>
      <c r="L284" s="17">
        <v>4.5</v>
      </c>
    </row>
    <row r="285" spans="1:12" x14ac:dyDescent="0.25">
      <c r="A285" s="17">
        <v>2007</v>
      </c>
      <c r="B285" s="39" t="s">
        <v>433</v>
      </c>
      <c r="C285" s="39" t="s">
        <v>434</v>
      </c>
      <c r="D285" s="39" t="s">
        <v>435</v>
      </c>
      <c r="E285" s="39" t="s">
        <v>435</v>
      </c>
      <c r="F285" s="39" t="s">
        <v>436</v>
      </c>
      <c r="G285" s="24" t="s">
        <v>955</v>
      </c>
      <c r="H285" s="27">
        <v>116</v>
      </c>
      <c r="I285" s="17" t="s">
        <v>958</v>
      </c>
      <c r="J285" s="18">
        <v>50025000</v>
      </c>
      <c r="K285" s="17" t="s">
        <v>526</v>
      </c>
      <c r="L285" s="17">
        <v>34.5</v>
      </c>
    </row>
    <row r="286" spans="1:12" x14ac:dyDescent="0.25">
      <c r="A286" s="17">
        <v>2007</v>
      </c>
      <c r="B286" s="39" t="s">
        <v>433</v>
      </c>
      <c r="C286" s="39" t="s">
        <v>434</v>
      </c>
      <c r="D286" s="39" t="s">
        <v>435</v>
      </c>
      <c r="E286" s="39" t="s">
        <v>435</v>
      </c>
      <c r="F286" s="39" t="s">
        <v>436</v>
      </c>
      <c r="G286" s="24" t="s">
        <v>955</v>
      </c>
      <c r="H286" s="27">
        <v>116</v>
      </c>
      <c r="I286" s="2" t="s">
        <v>959</v>
      </c>
      <c r="J286" s="18">
        <v>77700000</v>
      </c>
      <c r="K286" s="17" t="s">
        <v>526</v>
      </c>
      <c r="L286" s="17">
        <v>51.8</v>
      </c>
    </row>
    <row r="287" spans="1:12" x14ac:dyDescent="0.25">
      <c r="A287" s="17">
        <v>2007</v>
      </c>
      <c r="B287" s="39" t="s">
        <v>412</v>
      </c>
      <c r="C287" s="39" t="s">
        <v>422</v>
      </c>
      <c r="D287" s="39" t="s">
        <v>486</v>
      </c>
      <c r="E287" s="39" t="s">
        <v>586</v>
      </c>
      <c r="F287" s="39" t="s">
        <v>412</v>
      </c>
      <c r="G287" s="24" t="s">
        <v>810</v>
      </c>
      <c r="H287" s="27">
        <v>624</v>
      </c>
      <c r="I287" s="17" t="s">
        <v>960</v>
      </c>
      <c r="J287" s="18">
        <v>168345000</v>
      </c>
      <c r="K287" s="17" t="s">
        <v>526</v>
      </c>
      <c r="L287" s="17">
        <v>87</v>
      </c>
    </row>
    <row r="288" spans="1:12" x14ac:dyDescent="0.25">
      <c r="A288" s="17">
        <v>2007</v>
      </c>
      <c r="B288" s="40" t="s">
        <v>406</v>
      </c>
      <c r="C288" s="39" t="s">
        <v>407</v>
      </c>
      <c r="D288" s="39" t="s">
        <v>408</v>
      </c>
      <c r="E288" s="39" t="s">
        <v>408</v>
      </c>
      <c r="F288" s="39" t="s">
        <v>406</v>
      </c>
      <c r="G288" s="24" t="s">
        <v>961</v>
      </c>
      <c r="H288" s="27">
        <v>441</v>
      </c>
      <c r="I288" s="17" t="s">
        <v>962</v>
      </c>
      <c r="J288" s="18">
        <v>126235000</v>
      </c>
      <c r="K288" s="17">
        <v>7</v>
      </c>
      <c r="L288" s="17">
        <v>74</v>
      </c>
    </row>
    <row r="289" spans="1:12" x14ac:dyDescent="0.25">
      <c r="A289" s="17">
        <v>2007</v>
      </c>
      <c r="B289" s="40" t="s">
        <v>406</v>
      </c>
      <c r="C289" s="39" t="s">
        <v>407</v>
      </c>
      <c r="D289" s="39" t="s">
        <v>408</v>
      </c>
      <c r="E289" s="39" t="s">
        <v>804</v>
      </c>
      <c r="F289" s="39" t="s">
        <v>406</v>
      </c>
      <c r="G289" s="24" t="s">
        <v>660</v>
      </c>
      <c r="H289" s="27">
        <v>188</v>
      </c>
      <c r="I289" s="17" t="s">
        <v>963</v>
      </c>
      <c r="J289" s="18">
        <v>753084400</v>
      </c>
      <c r="K289" s="17">
        <v>17</v>
      </c>
      <c r="L289" s="17">
        <v>711.8</v>
      </c>
    </row>
    <row r="290" spans="1:12" x14ac:dyDescent="0.25">
      <c r="A290" s="17">
        <v>2007</v>
      </c>
      <c r="B290" s="39" t="s">
        <v>412</v>
      </c>
      <c r="C290" s="39" t="s">
        <v>413</v>
      </c>
      <c r="D290" s="39" t="s">
        <v>964</v>
      </c>
      <c r="E290" s="39" t="s">
        <v>512</v>
      </c>
      <c r="F290" s="39" t="s">
        <v>412</v>
      </c>
      <c r="G290" s="24" t="s">
        <v>965</v>
      </c>
      <c r="H290" s="27">
        <v>1024</v>
      </c>
      <c r="I290" s="17" t="s">
        <v>966</v>
      </c>
      <c r="J290" s="18">
        <v>650000000</v>
      </c>
      <c r="K290" s="17">
        <v>27</v>
      </c>
      <c r="L290" s="17">
        <v>285.7</v>
      </c>
    </row>
    <row r="291" spans="1:12" x14ac:dyDescent="0.25">
      <c r="A291" s="17">
        <v>2007</v>
      </c>
      <c r="B291" s="39" t="s">
        <v>412</v>
      </c>
      <c r="C291" s="39" t="s">
        <v>422</v>
      </c>
      <c r="D291" s="39" t="s">
        <v>512</v>
      </c>
      <c r="E291" s="39" t="s">
        <v>512</v>
      </c>
      <c r="F291" s="39" t="s">
        <v>412</v>
      </c>
      <c r="G291" s="24" t="s">
        <v>967</v>
      </c>
      <c r="H291" s="27">
        <v>610</v>
      </c>
      <c r="I291" s="17" t="s">
        <v>968</v>
      </c>
      <c r="J291" s="18">
        <v>638022000</v>
      </c>
      <c r="K291" s="17">
        <v>25</v>
      </c>
      <c r="L291" s="17">
        <v>290</v>
      </c>
    </row>
    <row r="292" spans="1:12" x14ac:dyDescent="0.25">
      <c r="A292" s="17">
        <v>2007</v>
      </c>
      <c r="B292" s="39" t="s">
        <v>412</v>
      </c>
      <c r="C292" s="39" t="s">
        <v>422</v>
      </c>
      <c r="D292" s="39" t="s">
        <v>451</v>
      </c>
      <c r="E292" s="39" t="s">
        <v>451</v>
      </c>
      <c r="F292" s="39" t="s">
        <v>412</v>
      </c>
      <c r="G292" s="24" t="s">
        <v>969</v>
      </c>
      <c r="H292" s="27">
        <v>173</v>
      </c>
      <c r="I292" s="17" t="s">
        <v>970</v>
      </c>
      <c r="J292" s="18">
        <v>472440000</v>
      </c>
      <c r="K292" s="17">
        <v>25</v>
      </c>
      <c r="L292" s="17">
        <v>393.7</v>
      </c>
    </row>
    <row r="293" spans="1:12" x14ac:dyDescent="0.25">
      <c r="A293" s="17">
        <v>2007</v>
      </c>
      <c r="B293" s="39" t="s">
        <v>433</v>
      </c>
      <c r="C293" s="39" t="s">
        <v>434</v>
      </c>
      <c r="D293" s="39" t="s">
        <v>435</v>
      </c>
      <c r="E293" s="39" t="s">
        <v>435</v>
      </c>
      <c r="F293" s="39" t="s">
        <v>436</v>
      </c>
      <c r="G293" s="24" t="s">
        <v>971</v>
      </c>
      <c r="H293" s="27">
        <v>106</v>
      </c>
      <c r="I293" s="17" t="s">
        <v>972</v>
      </c>
      <c r="J293" s="18">
        <v>735000000</v>
      </c>
      <c r="K293" s="17">
        <v>38</v>
      </c>
      <c r="L293" s="17">
        <v>228.6</v>
      </c>
    </row>
    <row r="294" spans="1:12" x14ac:dyDescent="0.25">
      <c r="A294" s="17">
        <v>2007</v>
      </c>
      <c r="B294" s="39" t="s">
        <v>417</v>
      </c>
      <c r="C294" s="39" t="s">
        <v>418</v>
      </c>
      <c r="D294" s="39" t="s">
        <v>419</v>
      </c>
      <c r="E294" s="39" t="s">
        <v>426</v>
      </c>
      <c r="F294" s="39" t="s">
        <v>417</v>
      </c>
      <c r="G294" s="24" t="s">
        <v>973</v>
      </c>
      <c r="H294" s="27" t="s">
        <v>1849</v>
      </c>
      <c r="I294" s="17" t="s">
        <v>974</v>
      </c>
      <c r="J294" s="18">
        <v>345623820</v>
      </c>
      <c r="K294" s="17">
        <v>3</v>
      </c>
      <c r="L294" s="17">
        <v>108.77</v>
      </c>
    </row>
    <row r="295" spans="1:12" x14ac:dyDescent="0.25">
      <c r="A295" s="17">
        <v>2007</v>
      </c>
      <c r="B295" s="39" t="s">
        <v>412</v>
      </c>
      <c r="C295" s="39" t="s">
        <v>422</v>
      </c>
      <c r="D295" s="39" t="s">
        <v>456</v>
      </c>
      <c r="E295" s="39" t="s">
        <v>512</v>
      </c>
      <c r="F295" s="39" t="s">
        <v>412</v>
      </c>
      <c r="G295" s="24" t="s">
        <v>975</v>
      </c>
      <c r="H295" s="27">
        <v>67</v>
      </c>
      <c r="I295" s="17" t="s">
        <v>976</v>
      </c>
      <c r="J295" s="18">
        <v>780317000</v>
      </c>
      <c r="K295" s="17">
        <v>19</v>
      </c>
      <c r="L295" s="17">
        <v>334.9</v>
      </c>
    </row>
    <row r="296" spans="1:12" x14ac:dyDescent="0.25">
      <c r="A296" s="17">
        <v>2007</v>
      </c>
      <c r="B296" s="39" t="s">
        <v>433</v>
      </c>
      <c r="C296" s="39" t="s">
        <v>434</v>
      </c>
      <c r="D296" s="39" t="s">
        <v>435</v>
      </c>
      <c r="E296" s="39" t="s">
        <v>435</v>
      </c>
      <c r="F296" s="39" t="s">
        <v>436</v>
      </c>
      <c r="G296" s="24" t="s">
        <v>977</v>
      </c>
      <c r="H296" s="27">
        <v>163</v>
      </c>
      <c r="I296" s="17" t="s">
        <v>978</v>
      </c>
      <c r="J296" s="18">
        <v>380000000</v>
      </c>
      <c r="K296" s="17">
        <v>27</v>
      </c>
      <c r="L296" s="17">
        <v>131</v>
      </c>
    </row>
    <row r="297" spans="1:12" x14ac:dyDescent="0.25">
      <c r="A297" s="17">
        <v>2007</v>
      </c>
      <c r="B297" s="39" t="s">
        <v>412</v>
      </c>
      <c r="C297" s="39" t="s">
        <v>413</v>
      </c>
      <c r="D297" s="39" t="s">
        <v>500</v>
      </c>
      <c r="E297" s="39" t="s">
        <v>500</v>
      </c>
      <c r="F297" s="39" t="s">
        <v>412</v>
      </c>
      <c r="G297" s="24" t="s">
        <v>870</v>
      </c>
      <c r="H297" s="27">
        <v>1044</v>
      </c>
      <c r="I297" s="17" t="s">
        <v>979</v>
      </c>
      <c r="J297" s="18">
        <v>77086800</v>
      </c>
      <c r="K297" s="17" t="s">
        <v>526</v>
      </c>
      <c r="L297" s="17">
        <v>45.1</v>
      </c>
    </row>
    <row r="298" spans="1:12" x14ac:dyDescent="0.25">
      <c r="A298" s="17">
        <v>2007</v>
      </c>
      <c r="B298" s="39" t="s">
        <v>412</v>
      </c>
      <c r="C298" s="39" t="s">
        <v>413</v>
      </c>
      <c r="D298" s="39" t="s">
        <v>507</v>
      </c>
      <c r="E298" s="39" t="s">
        <v>507</v>
      </c>
      <c r="F298" s="39" t="s">
        <v>412</v>
      </c>
      <c r="G298" s="24" t="s">
        <v>980</v>
      </c>
      <c r="H298" s="27">
        <v>14</v>
      </c>
      <c r="I298" s="17" t="s">
        <v>981</v>
      </c>
      <c r="J298" s="18">
        <v>19737000</v>
      </c>
      <c r="K298" s="17">
        <v>25</v>
      </c>
      <c r="L298" s="17">
        <v>11.6</v>
      </c>
    </row>
    <row r="299" spans="1:12" x14ac:dyDescent="0.25">
      <c r="A299" s="17">
        <v>2007</v>
      </c>
      <c r="B299" s="39" t="s">
        <v>417</v>
      </c>
      <c r="C299" s="39" t="s">
        <v>418</v>
      </c>
      <c r="D299" s="39" t="s">
        <v>419</v>
      </c>
      <c r="E299" s="39" t="s">
        <v>419</v>
      </c>
      <c r="F299" s="39" t="s">
        <v>417</v>
      </c>
      <c r="G299" s="24" t="s">
        <v>945</v>
      </c>
      <c r="H299" s="27" t="s">
        <v>1863</v>
      </c>
      <c r="I299" s="17" t="s">
        <v>982</v>
      </c>
      <c r="J299" s="18">
        <v>392000500</v>
      </c>
      <c r="K299" s="17">
        <v>10</v>
      </c>
      <c r="L299" s="17">
        <v>1500</v>
      </c>
    </row>
    <row r="300" spans="1:12" x14ac:dyDescent="0.25">
      <c r="A300" s="17">
        <v>2008</v>
      </c>
      <c r="B300" s="39" t="s">
        <v>412</v>
      </c>
      <c r="C300" s="39" t="s">
        <v>413</v>
      </c>
      <c r="D300" s="39" t="s">
        <v>441</v>
      </c>
      <c r="E300" s="39" t="s">
        <v>441</v>
      </c>
      <c r="F300" s="39" t="s">
        <v>412</v>
      </c>
      <c r="G300" s="24" t="s">
        <v>868</v>
      </c>
      <c r="H300" s="27">
        <v>56</v>
      </c>
      <c r="I300" s="17" t="s">
        <v>983</v>
      </c>
      <c r="J300" s="18">
        <v>15000000</v>
      </c>
      <c r="K300" s="17">
        <v>1</v>
      </c>
      <c r="L300" s="17">
        <v>3.3</v>
      </c>
    </row>
    <row r="301" spans="1:12" x14ac:dyDescent="0.25">
      <c r="A301" s="17">
        <v>2008</v>
      </c>
      <c r="B301" s="39" t="s">
        <v>412</v>
      </c>
      <c r="C301" s="39" t="s">
        <v>422</v>
      </c>
      <c r="D301" s="39" t="s">
        <v>486</v>
      </c>
      <c r="E301" s="39" t="s">
        <v>486</v>
      </c>
      <c r="F301" s="39" t="s">
        <v>412</v>
      </c>
      <c r="G301" s="24" t="s">
        <v>540</v>
      </c>
      <c r="H301" s="27">
        <v>331</v>
      </c>
      <c r="I301" s="17" t="s">
        <v>984</v>
      </c>
      <c r="J301" s="18">
        <v>118013322</v>
      </c>
      <c r="K301" s="17" t="s">
        <v>526</v>
      </c>
      <c r="L301" s="17">
        <v>45.4</v>
      </c>
    </row>
    <row r="302" spans="1:12" x14ac:dyDescent="0.25">
      <c r="A302" s="17">
        <v>2008</v>
      </c>
      <c r="B302" s="39" t="s">
        <v>433</v>
      </c>
      <c r="C302" s="39" t="s">
        <v>434</v>
      </c>
      <c r="D302" s="39" t="s">
        <v>435</v>
      </c>
      <c r="E302" s="39" t="s">
        <v>435</v>
      </c>
      <c r="F302" s="39" t="s">
        <v>436</v>
      </c>
      <c r="G302" s="24" t="s">
        <v>939</v>
      </c>
      <c r="H302" s="27">
        <v>40</v>
      </c>
      <c r="I302" s="17" t="s">
        <v>985</v>
      </c>
      <c r="J302" s="18">
        <v>312000000</v>
      </c>
      <c r="K302" s="17">
        <v>13</v>
      </c>
      <c r="L302" s="17">
        <v>169.28</v>
      </c>
    </row>
    <row r="303" spans="1:12" x14ac:dyDescent="0.25">
      <c r="A303" s="17">
        <v>2008</v>
      </c>
      <c r="B303" s="39" t="s">
        <v>412</v>
      </c>
      <c r="C303" s="39" t="s">
        <v>422</v>
      </c>
      <c r="D303" s="39" t="s">
        <v>512</v>
      </c>
      <c r="E303" s="39" t="s">
        <v>586</v>
      </c>
      <c r="F303" s="39" t="s">
        <v>412</v>
      </c>
      <c r="G303" s="24" t="s">
        <v>986</v>
      </c>
      <c r="H303" s="27">
        <v>503</v>
      </c>
      <c r="I303" s="17" t="s">
        <v>987</v>
      </c>
      <c r="J303" s="18">
        <v>1333816000</v>
      </c>
      <c r="K303" s="17">
        <v>33</v>
      </c>
      <c r="L303" s="17">
        <v>1159.8</v>
      </c>
    </row>
    <row r="304" spans="1:12" x14ac:dyDescent="0.25">
      <c r="A304" s="17">
        <v>2008</v>
      </c>
      <c r="B304" s="39" t="s">
        <v>412</v>
      </c>
      <c r="C304" s="39" t="s">
        <v>413</v>
      </c>
      <c r="D304" s="39" t="s">
        <v>616</v>
      </c>
      <c r="E304" s="39" t="s">
        <v>616</v>
      </c>
      <c r="F304" s="39" t="s">
        <v>412</v>
      </c>
      <c r="G304" s="24" t="s">
        <v>988</v>
      </c>
      <c r="H304" s="27">
        <v>652</v>
      </c>
      <c r="I304" s="17" t="s">
        <v>989</v>
      </c>
      <c r="J304" s="18">
        <v>114300000</v>
      </c>
      <c r="K304" s="17">
        <v>48</v>
      </c>
      <c r="L304" s="17">
        <v>50.8</v>
      </c>
    </row>
    <row r="305" spans="1:12" x14ac:dyDescent="0.25">
      <c r="A305" s="17">
        <v>2008</v>
      </c>
      <c r="B305" s="39" t="s">
        <v>433</v>
      </c>
      <c r="C305" s="39" t="s">
        <v>434</v>
      </c>
      <c r="D305" s="39" t="s">
        <v>444</v>
      </c>
      <c r="E305" s="39" t="s">
        <v>444</v>
      </c>
      <c r="F305" s="39" t="s">
        <v>436</v>
      </c>
      <c r="G305" s="24" t="s">
        <v>990</v>
      </c>
      <c r="H305" s="27">
        <v>135</v>
      </c>
      <c r="I305" s="17" t="s">
        <v>991</v>
      </c>
      <c r="J305" s="18">
        <v>11750000</v>
      </c>
      <c r="K305" s="17">
        <v>1</v>
      </c>
      <c r="L305" s="17">
        <v>6</v>
      </c>
    </row>
    <row r="306" spans="1:12" x14ac:dyDescent="0.25">
      <c r="A306" s="17">
        <v>2008</v>
      </c>
      <c r="B306" s="39" t="s">
        <v>433</v>
      </c>
      <c r="C306" s="39" t="s">
        <v>434</v>
      </c>
      <c r="D306" s="39" t="s">
        <v>444</v>
      </c>
      <c r="E306" s="39" t="s">
        <v>444</v>
      </c>
      <c r="F306" s="39" t="s">
        <v>436</v>
      </c>
      <c r="G306" s="24" t="s">
        <v>990</v>
      </c>
      <c r="H306" s="27">
        <v>135</v>
      </c>
      <c r="I306" s="17" t="s">
        <v>992</v>
      </c>
      <c r="J306" s="18">
        <v>14425000</v>
      </c>
      <c r="K306" s="17">
        <v>1</v>
      </c>
      <c r="L306" s="17">
        <v>10.24</v>
      </c>
    </row>
    <row r="307" spans="1:12" x14ac:dyDescent="0.25">
      <c r="A307" s="17">
        <v>2008</v>
      </c>
      <c r="B307" s="40" t="s">
        <v>406</v>
      </c>
      <c r="C307" s="39" t="s">
        <v>407</v>
      </c>
      <c r="D307" s="39" t="s">
        <v>408</v>
      </c>
      <c r="E307" s="39" t="s">
        <v>417</v>
      </c>
      <c r="F307" s="39" t="s">
        <v>406</v>
      </c>
      <c r="G307" s="24" t="s">
        <v>993</v>
      </c>
      <c r="H307" s="27">
        <v>547</v>
      </c>
      <c r="I307" s="17" t="s">
        <v>994</v>
      </c>
      <c r="J307" s="18">
        <v>733240000</v>
      </c>
      <c r="K307" s="17">
        <v>9</v>
      </c>
      <c r="L307" s="17">
        <v>263.10000000000002</v>
      </c>
    </row>
    <row r="308" spans="1:12" x14ac:dyDescent="0.25">
      <c r="A308" s="17">
        <v>2008</v>
      </c>
      <c r="B308" s="39" t="s">
        <v>417</v>
      </c>
      <c r="C308" s="39" t="s">
        <v>418</v>
      </c>
      <c r="D308" s="39" t="s">
        <v>419</v>
      </c>
      <c r="E308" s="39" t="s">
        <v>419</v>
      </c>
      <c r="F308" s="39" t="s">
        <v>417</v>
      </c>
      <c r="G308" s="24" t="s">
        <v>565</v>
      </c>
      <c r="H308" s="27">
        <v>7</v>
      </c>
      <c r="I308" s="17" t="s">
        <v>995</v>
      </c>
      <c r="J308" s="18">
        <v>287792162</v>
      </c>
      <c r="K308" s="17" t="s">
        <v>526</v>
      </c>
      <c r="L308" s="17">
        <v>388.8</v>
      </c>
    </row>
    <row r="309" spans="1:12" x14ac:dyDescent="0.25">
      <c r="A309" s="17">
        <v>2008</v>
      </c>
      <c r="B309" s="39" t="s">
        <v>417</v>
      </c>
      <c r="C309" s="39" t="s">
        <v>418</v>
      </c>
      <c r="D309" s="39" t="s">
        <v>419</v>
      </c>
      <c r="E309" s="39" t="s">
        <v>419</v>
      </c>
      <c r="F309" s="39" t="s">
        <v>417</v>
      </c>
      <c r="G309" s="24" t="s">
        <v>565</v>
      </c>
      <c r="H309" s="27">
        <v>7</v>
      </c>
      <c r="I309" s="17" t="s">
        <v>995</v>
      </c>
      <c r="J309" s="18">
        <v>850000000</v>
      </c>
      <c r="K309" s="17" t="s">
        <v>526</v>
      </c>
      <c r="L309" s="17">
        <v>1148.3</v>
      </c>
    </row>
    <row r="310" spans="1:12" x14ac:dyDescent="0.25">
      <c r="A310" s="17">
        <v>2008</v>
      </c>
      <c r="B310" s="39" t="s">
        <v>412</v>
      </c>
      <c r="C310" s="39" t="s">
        <v>422</v>
      </c>
      <c r="D310" s="39" t="s">
        <v>600</v>
      </c>
      <c r="E310" s="39" t="s">
        <v>600</v>
      </c>
      <c r="F310" s="39" t="s">
        <v>412</v>
      </c>
      <c r="G310" s="24" t="s">
        <v>996</v>
      </c>
      <c r="H310" s="27">
        <v>202</v>
      </c>
      <c r="I310" s="17" t="s">
        <v>997</v>
      </c>
      <c r="J310" s="18">
        <v>673975500</v>
      </c>
      <c r="K310" s="17">
        <v>30</v>
      </c>
      <c r="L310" s="17">
        <v>364.3</v>
      </c>
    </row>
    <row r="311" spans="1:12" x14ac:dyDescent="0.25">
      <c r="A311" s="17">
        <v>2008</v>
      </c>
      <c r="B311" s="39" t="s">
        <v>412</v>
      </c>
      <c r="C311" s="39" t="s">
        <v>413</v>
      </c>
      <c r="D311" s="39" t="s">
        <v>964</v>
      </c>
      <c r="E311" s="39" t="s">
        <v>684</v>
      </c>
      <c r="F311" s="39" t="s">
        <v>412</v>
      </c>
      <c r="G311" s="24" t="s">
        <v>998</v>
      </c>
      <c r="H311" s="27">
        <v>1706</v>
      </c>
      <c r="I311" s="17" t="s">
        <v>999</v>
      </c>
      <c r="J311" s="18">
        <v>903038500</v>
      </c>
      <c r="K311" s="17">
        <v>21</v>
      </c>
      <c r="L311" s="17">
        <v>198.5</v>
      </c>
    </row>
    <row r="312" spans="1:12" x14ac:dyDescent="0.25">
      <c r="A312" s="17">
        <v>2008</v>
      </c>
      <c r="B312" s="39" t="s">
        <v>412</v>
      </c>
      <c r="C312" s="39" t="s">
        <v>413</v>
      </c>
      <c r="D312" s="39" t="s">
        <v>500</v>
      </c>
      <c r="E312" s="39" t="s">
        <v>500</v>
      </c>
      <c r="F312" s="39" t="s">
        <v>412</v>
      </c>
      <c r="G312" s="24" t="s">
        <v>1000</v>
      </c>
      <c r="H312" s="27">
        <v>320</v>
      </c>
      <c r="I312" s="17" t="s">
        <v>1001</v>
      </c>
      <c r="J312" s="18">
        <v>269999968</v>
      </c>
      <c r="K312" s="17">
        <v>16</v>
      </c>
      <c r="L312" s="17">
        <v>127</v>
      </c>
    </row>
    <row r="313" spans="1:12" x14ac:dyDescent="0.25">
      <c r="A313" s="17">
        <v>2008</v>
      </c>
      <c r="B313" s="39" t="s">
        <v>412</v>
      </c>
      <c r="C313" s="39" t="s">
        <v>422</v>
      </c>
      <c r="D313" s="39" t="s">
        <v>486</v>
      </c>
      <c r="E313" s="39" t="s">
        <v>486</v>
      </c>
      <c r="F313" s="39" t="s">
        <v>412</v>
      </c>
      <c r="G313" s="24" t="s">
        <v>1002</v>
      </c>
      <c r="H313" s="27">
        <v>332</v>
      </c>
      <c r="I313" s="17" t="s">
        <v>1003</v>
      </c>
      <c r="J313" s="18">
        <v>214286314</v>
      </c>
      <c r="K313" s="17">
        <v>27</v>
      </c>
      <c r="L313" s="17">
        <v>61.3</v>
      </c>
    </row>
    <row r="314" spans="1:12" x14ac:dyDescent="0.25">
      <c r="A314" s="17">
        <v>2008</v>
      </c>
      <c r="B314" s="39" t="s">
        <v>412</v>
      </c>
      <c r="C314" s="39" t="s">
        <v>413</v>
      </c>
      <c r="D314" s="39" t="s">
        <v>529</v>
      </c>
      <c r="E314" s="39" t="s">
        <v>529</v>
      </c>
      <c r="F314" s="39" t="s">
        <v>412</v>
      </c>
      <c r="G314" s="24" t="s">
        <v>1004</v>
      </c>
      <c r="H314" s="27">
        <v>1446</v>
      </c>
      <c r="I314" s="17" t="s">
        <v>1005</v>
      </c>
      <c r="J314" s="18">
        <v>82500000</v>
      </c>
      <c r="K314" s="17">
        <v>27</v>
      </c>
      <c r="L314" s="17">
        <v>47.5</v>
      </c>
    </row>
    <row r="315" spans="1:12" x14ac:dyDescent="0.25">
      <c r="A315" s="17">
        <v>2008</v>
      </c>
      <c r="B315" s="39" t="s">
        <v>412</v>
      </c>
      <c r="C315" s="39" t="s">
        <v>413</v>
      </c>
      <c r="D315" s="39" t="s">
        <v>529</v>
      </c>
      <c r="E315" s="39" t="s">
        <v>529</v>
      </c>
      <c r="F315" s="39" t="s">
        <v>412</v>
      </c>
      <c r="G315" s="24" t="s">
        <v>1004</v>
      </c>
      <c r="H315" s="27">
        <v>1446</v>
      </c>
      <c r="I315" s="17" t="s">
        <v>1006</v>
      </c>
      <c r="J315" s="18">
        <v>124374975</v>
      </c>
      <c r="K315" s="17" t="s">
        <v>526</v>
      </c>
      <c r="L315" s="17">
        <v>76.400000000000006</v>
      </c>
    </row>
    <row r="316" spans="1:12" x14ac:dyDescent="0.25">
      <c r="A316" s="17">
        <v>2008</v>
      </c>
      <c r="B316" s="39" t="s">
        <v>412</v>
      </c>
      <c r="C316" s="39" t="s">
        <v>413</v>
      </c>
      <c r="D316" s="39" t="s">
        <v>529</v>
      </c>
      <c r="E316" s="39" t="s">
        <v>529</v>
      </c>
      <c r="F316" s="39" t="s">
        <v>412</v>
      </c>
      <c r="G316" s="24" t="s">
        <v>1004</v>
      </c>
      <c r="H316" s="27">
        <v>1446</v>
      </c>
      <c r="I316" s="17" t="s">
        <v>1007</v>
      </c>
      <c r="J316" s="18">
        <v>92000000</v>
      </c>
      <c r="K316" s="17" t="s">
        <v>526</v>
      </c>
      <c r="L316" s="17">
        <v>49.6</v>
      </c>
    </row>
    <row r="317" spans="1:12" x14ac:dyDescent="0.25">
      <c r="A317" s="17">
        <v>2008</v>
      </c>
      <c r="B317" s="39" t="s">
        <v>412</v>
      </c>
      <c r="C317" s="39" t="s">
        <v>413</v>
      </c>
      <c r="D317" s="39" t="s">
        <v>529</v>
      </c>
      <c r="E317" s="39" t="s">
        <v>529</v>
      </c>
      <c r="F317" s="39" t="s">
        <v>412</v>
      </c>
      <c r="G317" s="24" t="s">
        <v>1004</v>
      </c>
      <c r="H317" s="27">
        <v>1446</v>
      </c>
      <c r="I317" s="17" t="s">
        <v>1008</v>
      </c>
      <c r="J317" s="18">
        <v>200000000</v>
      </c>
      <c r="K317" s="17" t="s">
        <v>526</v>
      </c>
      <c r="L317" s="17">
        <v>19</v>
      </c>
    </row>
    <row r="318" spans="1:12" x14ac:dyDescent="0.25">
      <c r="A318" s="17">
        <v>2008</v>
      </c>
      <c r="B318" s="39" t="s">
        <v>412</v>
      </c>
      <c r="C318" s="39" t="s">
        <v>413</v>
      </c>
      <c r="D318" s="39" t="s">
        <v>529</v>
      </c>
      <c r="E318" s="39" t="s">
        <v>529</v>
      </c>
      <c r="F318" s="39" t="s">
        <v>412</v>
      </c>
      <c r="G318" s="24" t="s">
        <v>1004</v>
      </c>
      <c r="H318" s="27">
        <v>1446</v>
      </c>
      <c r="I318" s="17" t="s">
        <v>1009</v>
      </c>
      <c r="J318" s="18">
        <v>70000000</v>
      </c>
      <c r="K318" s="17" t="s">
        <v>526</v>
      </c>
      <c r="L318" s="17">
        <v>19.3</v>
      </c>
    </row>
    <row r="319" spans="1:12" x14ac:dyDescent="0.25">
      <c r="A319" s="17">
        <v>2008</v>
      </c>
      <c r="B319" s="39" t="s">
        <v>412</v>
      </c>
      <c r="C319" s="39" t="s">
        <v>413</v>
      </c>
      <c r="D319" s="39" t="s">
        <v>529</v>
      </c>
      <c r="E319" s="39" t="s">
        <v>529</v>
      </c>
      <c r="F319" s="39" t="s">
        <v>412</v>
      </c>
      <c r="G319" s="24" t="s">
        <v>1004</v>
      </c>
      <c r="H319" s="27">
        <v>1446</v>
      </c>
      <c r="I319" s="17" t="s">
        <v>1010</v>
      </c>
      <c r="J319" s="18">
        <v>178000000</v>
      </c>
      <c r="K319" s="17" t="s">
        <v>526</v>
      </c>
      <c r="L319" s="17">
        <v>50.5</v>
      </c>
    </row>
    <row r="320" spans="1:12" x14ac:dyDescent="0.25">
      <c r="A320" s="17">
        <v>2008</v>
      </c>
      <c r="B320" s="39" t="s">
        <v>412</v>
      </c>
      <c r="C320" s="39" t="s">
        <v>422</v>
      </c>
      <c r="D320" s="39" t="s">
        <v>512</v>
      </c>
      <c r="E320" s="39" t="s">
        <v>512</v>
      </c>
      <c r="F320" s="39" t="s">
        <v>412</v>
      </c>
      <c r="G320" s="24" t="s">
        <v>1011</v>
      </c>
      <c r="H320" s="27">
        <v>265</v>
      </c>
      <c r="I320" s="17" t="s">
        <v>1012</v>
      </c>
      <c r="J320" s="18">
        <v>278960000</v>
      </c>
      <c r="K320" s="17">
        <v>18</v>
      </c>
      <c r="L320" s="17">
        <v>126.8</v>
      </c>
    </row>
    <row r="321" spans="1:12" x14ac:dyDescent="0.25">
      <c r="A321" s="17">
        <v>2008</v>
      </c>
      <c r="B321" s="39" t="s">
        <v>412</v>
      </c>
      <c r="C321" s="39" t="s">
        <v>422</v>
      </c>
      <c r="D321" s="39" t="s">
        <v>534</v>
      </c>
      <c r="E321" s="39" t="s">
        <v>500</v>
      </c>
      <c r="F321" s="39" t="s">
        <v>412</v>
      </c>
      <c r="G321" s="24" t="s">
        <v>1013</v>
      </c>
      <c r="H321" s="27">
        <v>1488</v>
      </c>
      <c r="I321" s="17" t="s">
        <v>1014</v>
      </c>
      <c r="J321" s="18">
        <v>80000000</v>
      </c>
      <c r="K321" s="17">
        <v>52</v>
      </c>
      <c r="L321" s="17">
        <v>34.6</v>
      </c>
    </row>
    <row r="322" spans="1:12" x14ac:dyDescent="0.25">
      <c r="A322" s="17">
        <v>2008</v>
      </c>
      <c r="B322" s="39" t="s">
        <v>412</v>
      </c>
      <c r="C322" s="39" t="s">
        <v>422</v>
      </c>
      <c r="D322" s="39" t="s">
        <v>456</v>
      </c>
      <c r="E322" s="39" t="s">
        <v>456</v>
      </c>
      <c r="F322" s="39" t="s">
        <v>412</v>
      </c>
      <c r="G322" s="24" t="s">
        <v>1015</v>
      </c>
      <c r="H322" s="27">
        <v>355</v>
      </c>
      <c r="I322" s="17" t="s">
        <v>1016</v>
      </c>
      <c r="J322" s="18">
        <v>593138750</v>
      </c>
      <c r="K322" s="17">
        <v>19</v>
      </c>
      <c r="L322" s="17">
        <v>285.89999999999998</v>
      </c>
    </row>
    <row r="323" spans="1:12" x14ac:dyDescent="0.25">
      <c r="A323" s="17">
        <v>2008</v>
      </c>
      <c r="B323" s="39" t="s">
        <v>412</v>
      </c>
      <c r="C323" s="39" t="s">
        <v>422</v>
      </c>
      <c r="D323" s="39" t="s">
        <v>581</v>
      </c>
      <c r="E323" s="39" t="s">
        <v>581</v>
      </c>
      <c r="F323" s="39" t="s">
        <v>412</v>
      </c>
      <c r="G323" s="24" t="s">
        <v>1017</v>
      </c>
      <c r="H323" s="27">
        <v>2052</v>
      </c>
      <c r="I323" s="17" t="s">
        <v>1018</v>
      </c>
      <c r="J323" s="18">
        <v>1295595000</v>
      </c>
      <c r="K323" s="17">
        <v>97</v>
      </c>
      <c r="L323" s="17">
        <v>2835</v>
      </c>
    </row>
    <row r="324" spans="1:12" x14ac:dyDescent="0.25">
      <c r="A324" s="17">
        <v>2008</v>
      </c>
      <c r="B324" s="39" t="s">
        <v>412</v>
      </c>
      <c r="C324" s="39" t="s">
        <v>413</v>
      </c>
      <c r="D324" s="39" t="s">
        <v>500</v>
      </c>
      <c r="E324" s="39" t="s">
        <v>586</v>
      </c>
      <c r="F324" s="39" t="s">
        <v>412</v>
      </c>
      <c r="G324" s="24" t="s">
        <v>1019</v>
      </c>
      <c r="H324" s="27">
        <v>983</v>
      </c>
      <c r="I324" s="17" t="s">
        <v>1020</v>
      </c>
      <c r="J324" s="18">
        <v>794080000</v>
      </c>
      <c r="K324" s="17">
        <v>19</v>
      </c>
      <c r="L324" s="17">
        <v>397</v>
      </c>
    </row>
    <row r="325" spans="1:12" x14ac:dyDescent="0.25">
      <c r="A325" s="17">
        <v>2008</v>
      </c>
      <c r="B325" s="39" t="s">
        <v>412</v>
      </c>
      <c r="C325" s="39" t="s">
        <v>422</v>
      </c>
      <c r="D325" s="39" t="s">
        <v>581</v>
      </c>
      <c r="E325" s="39" t="s">
        <v>581</v>
      </c>
      <c r="F325" s="39" t="s">
        <v>412</v>
      </c>
      <c r="G325" s="24" t="s">
        <v>1021</v>
      </c>
      <c r="H325" s="27">
        <v>1337</v>
      </c>
      <c r="I325" s="17" t="s">
        <v>1022</v>
      </c>
      <c r="J325" s="18">
        <v>477432000</v>
      </c>
      <c r="K325" s="17">
        <v>28</v>
      </c>
      <c r="L325" s="17">
        <v>837.6</v>
      </c>
    </row>
    <row r="326" spans="1:12" x14ac:dyDescent="0.25">
      <c r="A326" s="17">
        <v>2008</v>
      </c>
      <c r="B326" s="39" t="s">
        <v>412</v>
      </c>
      <c r="C326" s="39" t="s">
        <v>422</v>
      </c>
      <c r="D326" s="39" t="s">
        <v>456</v>
      </c>
      <c r="E326" s="39" t="s">
        <v>456</v>
      </c>
      <c r="F326" s="39" t="s">
        <v>412</v>
      </c>
      <c r="G326" s="24" t="s">
        <v>934</v>
      </c>
      <c r="H326" s="27">
        <v>191</v>
      </c>
      <c r="I326" s="17" t="s">
        <v>1023</v>
      </c>
      <c r="J326" s="18">
        <v>762479500</v>
      </c>
      <c r="K326" s="17">
        <v>109</v>
      </c>
      <c r="L326" s="17">
        <v>367.5</v>
      </c>
    </row>
    <row r="327" spans="1:12" x14ac:dyDescent="0.25">
      <c r="A327" s="17">
        <v>2008</v>
      </c>
      <c r="B327" s="39" t="s">
        <v>412</v>
      </c>
      <c r="C327" s="39" t="s">
        <v>422</v>
      </c>
      <c r="D327" s="39" t="s">
        <v>451</v>
      </c>
      <c r="E327" s="39" t="s">
        <v>512</v>
      </c>
      <c r="F327" s="39" t="s">
        <v>412</v>
      </c>
      <c r="G327" s="24" t="s">
        <v>1024</v>
      </c>
      <c r="H327" s="27">
        <v>848</v>
      </c>
      <c r="I327" s="17" t="s">
        <v>1025</v>
      </c>
      <c r="J327" s="18">
        <v>1007380000</v>
      </c>
      <c r="K327" s="17">
        <v>35</v>
      </c>
      <c r="L327" s="17">
        <v>418</v>
      </c>
    </row>
    <row r="328" spans="1:12" x14ac:dyDescent="0.25">
      <c r="A328" s="17">
        <v>2008</v>
      </c>
      <c r="B328" s="39" t="s">
        <v>412</v>
      </c>
      <c r="C328" s="39" t="s">
        <v>422</v>
      </c>
      <c r="D328" s="39" t="s">
        <v>486</v>
      </c>
      <c r="E328" s="39" t="s">
        <v>486</v>
      </c>
      <c r="F328" s="39" t="s">
        <v>412</v>
      </c>
      <c r="G328" s="24" t="s">
        <v>1026</v>
      </c>
      <c r="H328" s="27">
        <v>6</v>
      </c>
      <c r="I328" s="17" t="s">
        <v>1027</v>
      </c>
      <c r="J328" s="18">
        <v>1170000000</v>
      </c>
      <c r="K328" s="17">
        <v>54</v>
      </c>
      <c r="L328" s="17">
        <v>400.3</v>
      </c>
    </row>
    <row r="329" spans="1:12" x14ac:dyDescent="0.25">
      <c r="A329" s="17">
        <v>2009</v>
      </c>
      <c r="B329" s="39" t="s">
        <v>412</v>
      </c>
      <c r="C329" s="39" t="s">
        <v>413</v>
      </c>
      <c r="D329" s="39" t="s">
        <v>512</v>
      </c>
      <c r="E329" s="39" t="s">
        <v>512</v>
      </c>
      <c r="F329" s="39" t="s">
        <v>412</v>
      </c>
      <c r="G329" s="24" t="s">
        <v>1028</v>
      </c>
      <c r="H329" s="27">
        <v>309</v>
      </c>
      <c r="I329" s="17" t="s">
        <v>1029</v>
      </c>
      <c r="J329" s="18">
        <v>556004500</v>
      </c>
      <c r="K329" s="17">
        <v>168</v>
      </c>
      <c r="L329" s="17">
        <v>152.33000000000001</v>
      </c>
    </row>
    <row r="330" spans="1:12" x14ac:dyDescent="0.25">
      <c r="A330" s="17">
        <v>2009</v>
      </c>
      <c r="B330" s="39" t="s">
        <v>412</v>
      </c>
      <c r="C330" s="39" t="s">
        <v>422</v>
      </c>
      <c r="D330" s="39" t="s">
        <v>512</v>
      </c>
      <c r="E330" s="39" t="s">
        <v>512</v>
      </c>
      <c r="F330" s="39" t="s">
        <v>412</v>
      </c>
      <c r="G330" s="24" t="s">
        <v>1028</v>
      </c>
      <c r="H330" s="27">
        <v>309</v>
      </c>
      <c r="I330" s="17" t="s">
        <v>1030</v>
      </c>
      <c r="J330" s="18">
        <v>879418839.20000005</v>
      </c>
      <c r="K330" s="17" t="s">
        <v>526</v>
      </c>
      <c r="L330" s="17">
        <v>426.8</v>
      </c>
    </row>
    <row r="331" spans="1:12" x14ac:dyDescent="0.25">
      <c r="A331" s="17">
        <v>2009</v>
      </c>
      <c r="B331" s="39" t="s">
        <v>412</v>
      </c>
      <c r="C331" s="39" t="s">
        <v>422</v>
      </c>
      <c r="D331" s="39" t="s">
        <v>512</v>
      </c>
      <c r="E331" s="39" t="s">
        <v>512</v>
      </c>
      <c r="F331" s="39" t="s">
        <v>412</v>
      </c>
      <c r="G331" s="24" t="s">
        <v>986</v>
      </c>
      <c r="H331" s="27">
        <v>503</v>
      </c>
      <c r="I331" s="17" t="s">
        <v>1031</v>
      </c>
      <c r="J331" s="18">
        <v>39463800</v>
      </c>
      <c r="K331" s="17" t="s">
        <v>526</v>
      </c>
      <c r="L331" s="17">
        <v>18.02</v>
      </c>
    </row>
    <row r="332" spans="1:12" x14ac:dyDescent="0.25">
      <c r="A332" s="17">
        <v>2009</v>
      </c>
      <c r="B332" s="39" t="s">
        <v>412</v>
      </c>
      <c r="C332" s="39" t="s">
        <v>422</v>
      </c>
      <c r="D332" s="39" t="s">
        <v>486</v>
      </c>
      <c r="E332" s="39" t="s">
        <v>486</v>
      </c>
      <c r="F332" s="39" t="s">
        <v>412</v>
      </c>
      <c r="G332" s="24" t="s">
        <v>1032</v>
      </c>
      <c r="H332" s="27">
        <v>247</v>
      </c>
      <c r="I332" s="17" t="s">
        <v>1033</v>
      </c>
      <c r="J332" s="18">
        <v>2577288000</v>
      </c>
      <c r="K332" s="17">
        <v>21</v>
      </c>
      <c r="L332" s="17">
        <v>460.23</v>
      </c>
    </row>
    <row r="333" spans="1:12" x14ac:dyDescent="0.25">
      <c r="A333" s="17">
        <v>2009</v>
      </c>
      <c r="B333" s="39" t="s">
        <v>412</v>
      </c>
      <c r="C333" s="39" t="s">
        <v>413</v>
      </c>
      <c r="D333" s="39" t="s">
        <v>616</v>
      </c>
      <c r="E333" s="39" t="s">
        <v>414</v>
      </c>
      <c r="F333" s="39" t="s">
        <v>412</v>
      </c>
      <c r="G333" s="24" t="s">
        <v>988</v>
      </c>
      <c r="H333" s="27">
        <v>652</v>
      </c>
      <c r="I333" s="17" t="s">
        <v>1034</v>
      </c>
      <c r="J333" s="18">
        <v>226984000</v>
      </c>
      <c r="K333" s="17" t="s">
        <v>411</v>
      </c>
      <c r="L333" s="17">
        <v>66.760000000000005</v>
      </c>
    </row>
    <row r="334" spans="1:12" x14ac:dyDescent="0.25">
      <c r="A334" s="17">
        <v>2009</v>
      </c>
      <c r="B334" s="39" t="s">
        <v>412</v>
      </c>
      <c r="C334" s="39" t="s">
        <v>422</v>
      </c>
      <c r="D334" s="39" t="s">
        <v>423</v>
      </c>
      <c r="E334" s="39" t="s">
        <v>423</v>
      </c>
      <c r="F334" s="39" t="s">
        <v>412</v>
      </c>
      <c r="G334" s="24" t="s">
        <v>1035</v>
      </c>
      <c r="H334" s="27">
        <v>1697</v>
      </c>
      <c r="I334" s="17" t="s">
        <v>1036</v>
      </c>
      <c r="J334" s="18">
        <v>515000000</v>
      </c>
      <c r="K334" s="17">
        <v>27</v>
      </c>
      <c r="L334" s="17">
        <v>283.74</v>
      </c>
    </row>
    <row r="335" spans="1:12" x14ac:dyDescent="0.25">
      <c r="A335" s="17">
        <v>2009</v>
      </c>
      <c r="B335" s="39" t="s">
        <v>412</v>
      </c>
      <c r="C335" s="39" t="s">
        <v>413</v>
      </c>
      <c r="D335" s="39" t="s">
        <v>500</v>
      </c>
      <c r="E335" s="39" t="s">
        <v>500</v>
      </c>
      <c r="F335" s="39" t="s">
        <v>412</v>
      </c>
      <c r="G335" s="24" t="s">
        <v>1037</v>
      </c>
      <c r="H335" s="27">
        <v>600</v>
      </c>
      <c r="I335" s="17" t="s">
        <v>1038</v>
      </c>
      <c r="J335" s="18">
        <v>403750000</v>
      </c>
      <c r="K335" s="17">
        <v>10</v>
      </c>
      <c r="L335" s="17">
        <v>140.08564459399199</v>
      </c>
    </row>
    <row r="336" spans="1:12" x14ac:dyDescent="0.25">
      <c r="A336" s="17">
        <v>2009</v>
      </c>
      <c r="B336" s="39" t="s">
        <v>412</v>
      </c>
      <c r="C336" s="39" t="s">
        <v>422</v>
      </c>
      <c r="D336" s="39" t="s">
        <v>486</v>
      </c>
      <c r="E336" s="39" t="s">
        <v>486</v>
      </c>
      <c r="F336" s="39" t="s">
        <v>412</v>
      </c>
      <c r="G336" s="24" t="s">
        <v>540</v>
      </c>
      <c r="H336" s="27">
        <v>331</v>
      </c>
      <c r="I336" s="17" t="s">
        <v>1039</v>
      </c>
      <c r="J336" s="18">
        <v>395490000</v>
      </c>
      <c r="K336" s="17" t="s">
        <v>1040</v>
      </c>
      <c r="L336" s="17">
        <v>122.8</v>
      </c>
    </row>
    <row r="337" spans="1:12" x14ac:dyDescent="0.25">
      <c r="A337" s="17">
        <v>2009</v>
      </c>
      <c r="B337" s="39" t="s">
        <v>412</v>
      </c>
      <c r="C337" s="39" t="s">
        <v>422</v>
      </c>
      <c r="D337" s="39" t="s">
        <v>486</v>
      </c>
      <c r="E337" s="39" t="s">
        <v>486</v>
      </c>
      <c r="F337" s="39" t="s">
        <v>412</v>
      </c>
      <c r="G337" s="24" t="s">
        <v>540</v>
      </c>
      <c r="H337" s="27">
        <v>331</v>
      </c>
      <c r="I337" s="17" t="s">
        <v>1041</v>
      </c>
      <c r="J337" s="18">
        <v>20000000</v>
      </c>
      <c r="K337" s="17" t="s">
        <v>1040</v>
      </c>
      <c r="L337" s="17">
        <v>1.26</v>
      </c>
    </row>
    <row r="338" spans="1:12" x14ac:dyDescent="0.25">
      <c r="A338" s="17">
        <v>2009</v>
      </c>
      <c r="B338" s="39" t="s">
        <v>412</v>
      </c>
      <c r="C338" s="39" t="s">
        <v>422</v>
      </c>
      <c r="D338" s="39" t="s">
        <v>486</v>
      </c>
      <c r="E338" s="39" t="s">
        <v>486</v>
      </c>
      <c r="F338" s="39" t="s">
        <v>412</v>
      </c>
      <c r="G338" s="24" t="s">
        <v>540</v>
      </c>
      <c r="H338" s="27">
        <v>331</v>
      </c>
      <c r="I338" s="17" t="s">
        <v>1042</v>
      </c>
      <c r="J338" s="18">
        <v>77168000</v>
      </c>
      <c r="K338" s="17" t="s">
        <v>1040</v>
      </c>
      <c r="L338" s="17">
        <v>27.56</v>
      </c>
    </row>
    <row r="339" spans="1:12" x14ac:dyDescent="0.25">
      <c r="A339" s="17">
        <v>2009</v>
      </c>
      <c r="B339" s="39" t="s">
        <v>412</v>
      </c>
      <c r="C339" s="39" t="s">
        <v>422</v>
      </c>
      <c r="D339" s="39" t="s">
        <v>486</v>
      </c>
      <c r="E339" s="39" t="s">
        <v>486</v>
      </c>
      <c r="F339" s="39" t="s">
        <v>412</v>
      </c>
      <c r="G339" s="24" t="s">
        <v>540</v>
      </c>
      <c r="H339" s="27">
        <v>331</v>
      </c>
      <c r="I339" s="17" t="s">
        <v>1043</v>
      </c>
      <c r="J339" s="18">
        <v>96361138</v>
      </c>
      <c r="K339" s="17" t="s">
        <v>1040</v>
      </c>
      <c r="L339" s="17">
        <v>34.6</v>
      </c>
    </row>
    <row r="340" spans="1:12" x14ac:dyDescent="0.25">
      <c r="A340" s="17">
        <v>2009</v>
      </c>
      <c r="B340" s="39" t="s">
        <v>412</v>
      </c>
      <c r="C340" s="39" t="s">
        <v>422</v>
      </c>
      <c r="D340" s="39" t="s">
        <v>486</v>
      </c>
      <c r="E340" s="39" t="s">
        <v>486</v>
      </c>
      <c r="F340" s="39" t="s">
        <v>412</v>
      </c>
      <c r="G340" s="24" t="s">
        <v>1044</v>
      </c>
      <c r="H340" s="27">
        <v>1179</v>
      </c>
      <c r="I340" s="17" t="s">
        <v>1045</v>
      </c>
      <c r="J340" s="18">
        <v>1100000000</v>
      </c>
      <c r="K340" s="17">
        <v>30</v>
      </c>
      <c r="L340" s="17">
        <v>410.22</v>
      </c>
    </row>
    <row r="341" spans="1:12" x14ac:dyDescent="0.25">
      <c r="A341" s="17">
        <v>2009</v>
      </c>
      <c r="B341" s="39" t="s">
        <v>412</v>
      </c>
      <c r="C341" s="39" t="s">
        <v>422</v>
      </c>
      <c r="D341" s="39" t="s">
        <v>441</v>
      </c>
      <c r="E341" s="39" t="s">
        <v>698</v>
      </c>
      <c r="F341" s="39" t="s">
        <v>417</v>
      </c>
      <c r="G341" s="24" t="s">
        <v>1046</v>
      </c>
      <c r="H341" s="27">
        <v>51</v>
      </c>
      <c r="I341" s="17" t="s">
        <v>1047</v>
      </c>
      <c r="J341" s="18">
        <v>1323300000</v>
      </c>
      <c r="K341" s="17">
        <v>41</v>
      </c>
      <c r="L341" s="17">
        <v>467.1</v>
      </c>
    </row>
    <row r="342" spans="1:12" x14ac:dyDescent="0.25">
      <c r="A342" s="17">
        <v>2009</v>
      </c>
      <c r="B342" s="39" t="s">
        <v>433</v>
      </c>
      <c r="C342" s="39" t="s">
        <v>436</v>
      </c>
      <c r="D342" s="39" t="s">
        <v>493</v>
      </c>
      <c r="E342" s="39" t="s">
        <v>1048</v>
      </c>
      <c r="F342" s="39" t="s">
        <v>436</v>
      </c>
      <c r="G342" s="24" t="s">
        <v>1049</v>
      </c>
      <c r="H342" s="27">
        <v>67</v>
      </c>
      <c r="I342" s="17" t="s">
        <v>1050</v>
      </c>
      <c r="J342" s="18">
        <v>1090000000</v>
      </c>
      <c r="K342" s="17">
        <v>23</v>
      </c>
      <c r="L342" s="17">
        <v>181.13</v>
      </c>
    </row>
    <row r="343" spans="1:12" x14ac:dyDescent="0.25">
      <c r="A343" s="17">
        <v>2009</v>
      </c>
      <c r="B343" s="39" t="s">
        <v>412</v>
      </c>
      <c r="C343" s="39" t="s">
        <v>413</v>
      </c>
      <c r="D343" s="39" t="s">
        <v>496</v>
      </c>
      <c r="E343" s="39" t="s">
        <v>496</v>
      </c>
      <c r="F343" s="39" t="s">
        <v>412</v>
      </c>
      <c r="G343" s="24" t="s">
        <v>1051</v>
      </c>
      <c r="H343" s="27" t="s">
        <v>1849</v>
      </c>
      <c r="I343" s="17" t="s">
        <v>1052</v>
      </c>
      <c r="J343" s="18">
        <v>15000000</v>
      </c>
      <c r="K343" s="17">
        <v>64</v>
      </c>
      <c r="L343" s="17">
        <v>1.7</v>
      </c>
    </row>
    <row r="344" spans="1:12" x14ac:dyDescent="0.25">
      <c r="A344" s="17">
        <v>2009</v>
      </c>
      <c r="B344" s="39" t="s">
        <v>417</v>
      </c>
      <c r="C344" s="39" t="s">
        <v>418</v>
      </c>
      <c r="D344" s="39" t="s">
        <v>426</v>
      </c>
      <c r="E344" s="39" t="s">
        <v>426</v>
      </c>
      <c r="F344" s="39" t="s">
        <v>417</v>
      </c>
      <c r="G344" s="24" t="s">
        <v>427</v>
      </c>
      <c r="H344" s="27">
        <v>85</v>
      </c>
      <c r="I344" s="17" t="s">
        <v>1054</v>
      </c>
      <c r="J344" s="18">
        <v>3801639335</v>
      </c>
      <c r="K344" s="17">
        <v>15</v>
      </c>
      <c r="L344" s="17">
        <v>7855</v>
      </c>
    </row>
    <row r="345" spans="1:12" x14ac:dyDescent="0.25">
      <c r="A345" s="17">
        <v>2009</v>
      </c>
      <c r="B345" s="40" t="s">
        <v>406</v>
      </c>
      <c r="C345" s="39" t="s">
        <v>407</v>
      </c>
      <c r="D345" s="39" t="s">
        <v>408</v>
      </c>
      <c r="E345" s="39" t="s">
        <v>844</v>
      </c>
      <c r="F345" s="39" t="s">
        <v>406</v>
      </c>
      <c r="G345" s="24" t="s">
        <v>1055</v>
      </c>
      <c r="H345" s="27">
        <v>553</v>
      </c>
      <c r="I345" s="17" t="s">
        <v>1056</v>
      </c>
      <c r="J345" s="18">
        <v>1225282500</v>
      </c>
      <c r="K345" s="17">
        <v>30</v>
      </c>
      <c r="L345" s="17">
        <v>418.9</v>
      </c>
    </row>
    <row r="346" spans="1:12" x14ac:dyDescent="0.25">
      <c r="A346" s="17">
        <v>2009</v>
      </c>
      <c r="B346" s="39" t="s">
        <v>412</v>
      </c>
      <c r="C346" s="39" t="s">
        <v>413</v>
      </c>
      <c r="D346" s="39" t="s">
        <v>461</v>
      </c>
      <c r="E346" s="39" t="s">
        <v>461</v>
      </c>
      <c r="F346" s="39" t="s">
        <v>412</v>
      </c>
      <c r="G346" s="24" t="s">
        <v>1057</v>
      </c>
      <c r="H346" s="27">
        <v>1136</v>
      </c>
      <c r="I346" s="17" t="s">
        <v>877</v>
      </c>
      <c r="J346" s="18">
        <v>716083000</v>
      </c>
      <c r="K346" s="17">
        <v>76</v>
      </c>
      <c r="L346" s="17">
        <v>355.6</v>
      </c>
    </row>
    <row r="347" spans="1:12" x14ac:dyDescent="0.25">
      <c r="A347" s="17">
        <v>2009</v>
      </c>
      <c r="B347" s="39" t="s">
        <v>433</v>
      </c>
      <c r="C347" s="39" t="s">
        <v>434</v>
      </c>
      <c r="D347" s="39" t="s">
        <v>444</v>
      </c>
      <c r="E347" s="39" t="s">
        <v>435</v>
      </c>
      <c r="F347" s="39" t="s">
        <v>436</v>
      </c>
      <c r="G347" s="24" t="s">
        <v>947</v>
      </c>
      <c r="H347" s="27">
        <v>137</v>
      </c>
      <c r="I347" s="17" t="s">
        <v>1058</v>
      </c>
      <c r="J347" s="18">
        <v>39000000</v>
      </c>
      <c r="K347" s="17">
        <v>2</v>
      </c>
      <c r="L347" s="17">
        <v>23.5</v>
      </c>
    </row>
    <row r="348" spans="1:12" x14ac:dyDescent="0.25">
      <c r="A348" s="17">
        <v>2009</v>
      </c>
      <c r="B348" s="39" t="s">
        <v>412</v>
      </c>
      <c r="C348" s="39" t="s">
        <v>422</v>
      </c>
      <c r="D348" s="39" t="s">
        <v>512</v>
      </c>
      <c r="E348" s="39" t="s">
        <v>512</v>
      </c>
      <c r="F348" s="39" t="s">
        <v>412</v>
      </c>
      <c r="G348" s="24" t="s">
        <v>749</v>
      </c>
      <c r="H348" s="27">
        <v>222</v>
      </c>
      <c r="I348" s="17" t="s">
        <v>1059</v>
      </c>
      <c r="J348" s="18">
        <v>91385000</v>
      </c>
      <c r="K348" s="17">
        <v>32</v>
      </c>
      <c r="L348" s="17">
        <v>37.299999999999997</v>
      </c>
    </row>
    <row r="349" spans="1:12" x14ac:dyDescent="0.25">
      <c r="A349" s="17">
        <v>2009</v>
      </c>
      <c r="B349" s="39" t="s">
        <v>433</v>
      </c>
      <c r="C349" s="39" t="s">
        <v>434</v>
      </c>
      <c r="D349" s="39" t="s">
        <v>444</v>
      </c>
      <c r="E349" s="39" t="s">
        <v>444</v>
      </c>
      <c r="F349" s="39" t="s">
        <v>436</v>
      </c>
      <c r="G349" s="24" t="s">
        <v>1060</v>
      </c>
      <c r="H349" s="27">
        <v>117</v>
      </c>
      <c r="I349" s="17" t="s">
        <v>1061</v>
      </c>
      <c r="J349" s="18">
        <v>34250000</v>
      </c>
      <c r="K349" s="17">
        <v>10</v>
      </c>
      <c r="L349" s="17">
        <v>8</v>
      </c>
    </row>
    <row r="350" spans="1:12" x14ac:dyDescent="0.25">
      <c r="A350" s="17">
        <v>2009</v>
      </c>
      <c r="B350" s="39" t="s">
        <v>433</v>
      </c>
      <c r="C350" s="39" t="s">
        <v>434</v>
      </c>
      <c r="D350" s="39" t="s">
        <v>444</v>
      </c>
      <c r="E350" s="39" t="s">
        <v>444</v>
      </c>
      <c r="F350" s="39" t="s">
        <v>436</v>
      </c>
      <c r="G350" s="24" t="s">
        <v>1060</v>
      </c>
      <c r="H350" s="27">
        <v>117</v>
      </c>
      <c r="I350" s="17" t="s">
        <v>1062</v>
      </c>
      <c r="J350" s="18">
        <v>52250000</v>
      </c>
      <c r="K350" s="17" t="s">
        <v>526</v>
      </c>
      <c r="L350" s="17">
        <v>12.72</v>
      </c>
    </row>
    <row r="351" spans="1:12" x14ac:dyDescent="0.25">
      <c r="A351" s="17">
        <v>2009</v>
      </c>
      <c r="B351" s="39" t="s">
        <v>433</v>
      </c>
      <c r="C351" s="39" t="s">
        <v>434</v>
      </c>
      <c r="D351" s="39" t="s">
        <v>435</v>
      </c>
      <c r="E351" s="39" t="s">
        <v>435</v>
      </c>
      <c r="F351" s="39" t="s">
        <v>436</v>
      </c>
      <c r="G351" s="24" t="s">
        <v>955</v>
      </c>
      <c r="H351" s="27">
        <v>116</v>
      </c>
      <c r="I351" s="17" t="s">
        <v>1063</v>
      </c>
      <c r="J351" s="18">
        <v>44500000</v>
      </c>
      <c r="K351" s="17" t="s">
        <v>526</v>
      </c>
      <c r="L351" s="17">
        <v>20.100000000000001</v>
      </c>
    </row>
    <row r="352" spans="1:12" x14ac:dyDescent="0.25">
      <c r="A352" s="17">
        <v>2009</v>
      </c>
      <c r="B352" s="39" t="s">
        <v>433</v>
      </c>
      <c r="C352" s="39" t="s">
        <v>434</v>
      </c>
      <c r="D352" s="39" t="s">
        <v>435</v>
      </c>
      <c r="E352" s="39" t="s">
        <v>435</v>
      </c>
      <c r="F352" s="39" t="s">
        <v>436</v>
      </c>
      <c r="G352" s="24" t="s">
        <v>955</v>
      </c>
      <c r="H352" s="27">
        <v>116</v>
      </c>
      <c r="I352" s="17" t="s">
        <v>1064</v>
      </c>
      <c r="J352" s="18">
        <v>47000000</v>
      </c>
      <c r="K352" s="17" t="s">
        <v>526</v>
      </c>
      <c r="L352" s="17">
        <v>20.2</v>
      </c>
    </row>
    <row r="353" spans="1:12" x14ac:dyDescent="0.25">
      <c r="A353" s="17">
        <v>2009</v>
      </c>
      <c r="B353" s="39" t="s">
        <v>417</v>
      </c>
      <c r="C353" s="39" t="s">
        <v>418</v>
      </c>
      <c r="D353" s="39" t="s">
        <v>419</v>
      </c>
      <c r="E353" s="39" t="s">
        <v>660</v>
      </c>
      <c r="F353" s="39" t="s">
        <v>417</v>
      </c>
      <c r="G353" s="24" t="s">
        <v>449</v>
      </c>
      <c r="H353" s="27">
        <v>4</v>
      </c>
      <c r="I353" s="17" t="s">
        <v>1065</v>
      </c>
      <c r="J353" s="18">
        <v>336960000</v>
      </c>
      <c r="K353" s="17">
        <v>17</v>
      </c>
      <c r="L353" s="17">
        <v>83.2</v>
      </c>
    </row>
    <row r="354" spans="1:12" x14ac:dyDescent="0.25">
      <c r="A354" s="17">
        <v>2009</v>
      </c>
      <c r="B354" s="39" t="s">
        <v>412</v>
      </c>
      <c r="C354" s="39" t="s">
        <v>413</v>
      </c>
      <c r="D354" s="39" t="s">
        <v>500</v>
      </c>
      <c r="E354" s="39" t="s">
        <v>804</v>
      </c>
      <c r="F354" s="39" t="s">
        <v>406</v>
      </c>
      <c r="G354" s="24" t="s">
        <v>1066</v>
      </c>
      <c r="H354" s="27">
        <v>153</v>
      </c>
      <c r="I354" s="17" t="s">
        <v>1067</v>
      </c>
      <c r="J354" s="18">
        <v>1500000000</v>
      </c>
      <c r="K354" s="17">
        <v>33</v>
      </c>
      <c r="L354" s="17">
        <v>448.19</v>
      </c>
    </row>
    <row r="355" spans="1:12" x14ac:dyDescent="0.25">
      <c r="A355" s="17">
        <v>2009</v>
      </c>
      <c r="B355" s="39" t="s">
        <v>412</v>
      </c>
      <c r="C355" s="39" t="s">
        <v>413</v>
      </c>
      <c r="D355" s="39" t="s">
        <v>500</v>
      </c>
      <c r="E355" s="39" t="s">
        <v>500</v>
      </c>
      <c r="F355" s="39" t="s">
        <v>412</v>
      </c>
      <c r="G355" s="24" t="s">
        <v>1068</v>
      </c>
      <c r="H355" s="27">
        <v>771</v>
      </c>
      <c r="I355" s="17" t="s">
        <v>1069</v>
      </c>
      <c r="J355" s="18">
        <v>177133550</v>
      </c>
      <c r="K355" s="17">
        <v>17</v>
      </c>
      <c r="L355" s="17">
        <v>48.73</v>
      </c>
    </row>
    <row r="356" spans="1:12" x14ac:dyDescent="0.25">
      <c r="A356" s="17">
        <v>2009</v>
      </c>
      <c r="B356" s="39" t="s">
        <v>412</v>
      </c>
      <c r="C356" s="39" t="s">
        <v>413</v>
      </c>
      <c r="D356" s="39" t="s">
        <v>964</v>
      </c>
      <c r="E356" s="39" t="s">
        <v>684</v>
      </c>
      <c r="F356" s="39" t="s">
        <v>412</v>
      </c>
      <c r="G356" s="24" t="s">
        <v>1070</v>
      </c>
      <c r="H356" s="27">
        <v>362</v>
      </c>
      <c r="I356" s="17" t="s">
        <v>1071</v>
      </c>
      <c r="J356" s="18">
        <v>116480000</v>
      </c>
      <c r="K356" s="17">
        <v>40</v>
      </c>
      <c r="L356" s="17">
        <v>83.2</v>
      </c>
    </row>
    <row r="357" spans="1:12" x14ac:dyDescent="0.25">
      <c r="A357" s="17">
        <v>2009</v>
      </c>
      <c r="B357" s="40" t="s">
        <v>406</v>
      </c>
      <c r="C357" s="39" t="s">
        <v>407</v>
      </c>
      <c r="D357" s="39" t="s">
        <v>408</v>
      </c>
      <c r="E357" s="39" t="s">
        <v>408</v>
      </c>
      <c r="F357" s="39" t="s">
        <v>406</v>
      </c>
      <c r="G357" s="24" t="s">
        <v>1072</v>
      </c>
      <c r="H357" s="27">
        <v>374</v>
      </c>
      <c r="I357" s="17" t="s">
        <v>1073</v>
      </c>
      <c r="J357" s="18">
        <v>2808400000</v>
      </c>
      <c r="K357" s="17">
        <v>10</v>
      </c>
      <c r="L357" s="17">
        <v>826</v>
      </c>
    </row>
    <row r="358" spans="1:12" x14ac:dyDescent="0.25">
      <c r="A358" s="17">
        <v>2009</v>
      </c>
      <c r="B358" s="39" t="s">
        <v>412</v>
      </c>
      <c r="C358" s="39" t="s">
        <v>413</v>
      </c>
      <c r="D358" s="39" t="s">
        <v>500</v>
      </c>
      <c r="E358" s="39" t="s">
        <v>500</v>
      </c>
      <c r="F358" s="39" t="s">
        <v>412</v>
      </c>
      <c r="G358" s="24" t="s">
        <v>1074</v>
      </c>
      <c r="H358" s="27">
        <v>115</v>
      </c>
      <c r="I358" s="17" t="s">
        <v>1075</v>
      </c>
      <c r="J358" s="18">
        <v>107712000</v>
      </c>
      <c r="K358" s="17">
        <v>18</v>
      </c>
      <c r="L358" s="17">
        <v>42.24</v>
      </c>
    </row>
    <row r="359" spans="1:12" x14ac:dyDescent="0.25">
      <c r="A359" s="17">
        <v>2009</v>
      </c>
      <c r="B359" s="39" t="s">
        <v>433</v>
      </c>
      <c r="C359" s="39" t="s">
        <v>434</v>
      </c>
      <c r="D359" s="39" t="s">
        <v>444</v>
      </c>
      <c r="E359" s="39" t="s">
        <v>435</v>
      </c>
      <c r="F359" s="39" t="s">
        <v>436</v>
      </c>
      <c r="G359" s="24" t="s">
        <v>990</v>
      </c>
      <c r="H359" s="27">
        <v>135</v>
      </c>
      <c r="I359" s="17" t="s">
        <v>1076</v>
      </c>
      <c r="J359" s="18">
        <v>35500000</v>
      </c>
      <c r="K359" s="17">
        <v>28</v>
      </c>
      <c r="L359" s="17">
        <v>12.7</v>
      </c>
    </row>
    <row r="360" spans="1:12" x14ac:dyDescent="0.25">
      <c r="A360" s="17">
        <v>2009</v>
      </c>
      <c r="B360" s="39" t="s">
        <v>433</v>
      </c>
      <c r="C360" s="39" t="s">
        <v>434</v>
      </c>
      <c r="D360" s="39" t="s">
        <v>444</v>
      </c>
      <c r="E360" s="39" t="s">
        <v>435</v>
      </c>
      <c r="F360" s="39" t="s">
        <v>436</v>
      </c>
      <c r="G360" s="24" t="s">
        <v>990</v>
      </c>
      <c r="H360" s="27">
        <v>135</v>
      </c>
      <c r="I360" s="17" t="s">
        <v>1077</v>
      </c>
      <c r="J360" s="18">
        <v>31400000</v>
      </c>
      <c r="K360" s="17" t="s">
        <v>526</v>
      </c>
      <c r="L360" s="17">
        <v>15.7</v>
      </c>
    </row>
    <row r="361" spans="1:12" x14ac:dyDescent="0.25">
      <c r="A361" s="17">
        <v>2009</v>
      </c>
      <c r="B361" s="39" t="s">
        <v>433</v>
      </c>
      <c r="C361" s="39" t="s">
        <v>436</v>
      </c>
      <c r="D361" s="39" t="s">
        <v>493</v>
      </c>
      <c r="E361" s="39" t="s">
        <v>493</v>
      </c>
      <c r="F361" s="39" t="s">
        <v>436</v>
      </c>
      <c r="G361" s="24" t="s">
        <v>704</v>
      </c>
      <c r="H361" s="27">
        <v>90</v>
      </c>
      <c r="I361" s="17" t="s">
        <v>1078</v>
      </c>
      <c r="J361" s="18">
        <v>104500000</v>
      </c>
      <c r="K361" s="17">
        <v>117</v>
      </c>
      <c r="L361" s="17">
        <v>353.7</v>
      </c>
    </row>
    <row r="362" spans="1:12" x14ac:dyDescent="0.25">
      <c r="A362" s="17">
        <v>2009</v>
      </c>
      <c r="B362" s="39" t="s">
        <v>412</v>
      </c>
      <c r="C362" s="39" t="s">
        <v>413</v>
      </c>
      <c r="D362" s="39" t="s">
        <v>522</v>
      </c>
      <c r="E362" s="39" t="s">
        <v>523</v>
      </c>
      <c r="F362" s="39" t="s">
        <v>412</v>
      </c>
      <c r="G362" s="24" t="s">
        <v>1079</v>
      </c>
      <c r="H362" s="27">
        <v>384</v>
      </c>
      <c r="I362" s="17" t="s">
        <v>1053</v>
      </c>
      <c r="J362" s="18">
        <v>6000000</v>
      </c>
      <c r="K362" s="17">
        <v>32</v>
      </c>
      <c r="L362" s="17">
        <v>2.94</v>
      </c>
    </row>
    <row r="363" spans="1:12" x14ac:dyDescent="0.25">
      <c r="A363" s="17">
        <v>2009</v>
      </c>
      <c r="B363" s="40" t="s">
        <v>406</v>
      </c>
      <c r="C363" s="39" t="s">
        <v>407</v>
      </c>
      <c r="D363" s="39" t="s">
        <v>1080</v>
      </c>
      <c r="E363" s="39" t="s">
        <v>1080</v>
      </c>
      <c r="F363" s="39" t="s">
        <v>406</v>
      </c>
      <c r="G363" s="24" t="s">
        <v>1081</v>
      </c>
      <c r="H363" s="27">
        <v>594</v>
      </c>
      <c r="I363" s="17" t="s">
        <v>1082</v>
      </c>
      <c r="J363" s="18">
        <v>561330000</v>
      </c>
      <c r="K363" s="17">
        <v>12</v>
      </c>
      <c r="L363" s="17">
        <v>145.80000000000001</v>
      </c>
    </row>
    <row r="364" spans="1:12" x14ac:dyDescent="0.25">
      <c r="A364" s="17">
        <v>2009</v>
      </c>
      <c r="B364" s="39" t="s">
        <v>412</v>
      </c>
      <c r="C364" s="39" t="s">
        <v>422</v>
      </c>
      <c r="D364" s="39" t="s">
        <v>423</v>
      </c>
      <c r="E364" s="39" t="s">
        <v>456</v>
      </c>
      <c r="F364" s="39" t="s">
        <v>412</v>
      </c>
      <c r="G364" s="24" t="s">
        <v>1083</v>
      </c>
      <c r="H364" s="27">
        <v>718</v>
      </c>
      <c r="I364" s="17" t="s">
        <v>1084</v>
      </c>
      <c r="J364" s="18">
        <v>414820000</v>
      </c>
      <c r="K364" s="17">
        <v>11</v>
      </c>
      <c r="L364" s="17">
        <v>148</v>
      </c>
    </row>
    <row r="365" spans="1:12" x14ac:dyDescent="0.25">
      <c r="A365" s="17">
        <v>2009</v>
      </c>
      <c r="B365" s="39" t="s">
        <v>412</v>
      </c>
      <c r="C365" s="39" t="s">
        <v>413</v>
      </c>
      <c r="D365" s="39" t="s">
        <v>754</v>
      </c>
      <c r="E365" s="39" t="s">
        <v>754</v>
      </c>
      <c r="F365" s="39" t="s">
        <v>412</v>
      </c>
      <c r="G365" s="24" t="s">
        <v>1085</v>
      </c>
      <c r="H365" s="27">
        <v>1439</v>
      </c>
      <c r="I365" s="17" t="s">
        <v>1086</v>
      </c>
      <c r="J365" s="18">
        <v>240000000</v>
      </c>
      <c r="K365" s="17">
        <v>22</v>
      </c>
      <c r="L365" s="17">
        <v>72.432178666040699</v>
      </c>
    </row>
    <row r="366" spans="1:12" x14ac:dyDescent="0.25">
      <c r="A366" s="17">
        <v>2009</v>
      </c>
      <c r="B366" s="39" t="s">
        <v>412</v>
      </c>
      <c r="C366" s="39" t="s">
        <v>413</v>
      </c>
      <c r="D366" s="39" t="s">
        <v>754</v>
      </c>
      <c r="E366" s="39" t="s">
        <v>754</v>
      </c>
      <c r="F366" s="39" t="s">
        <v>412</v>
      </c>
      <c r="G366" s="24" t="s">
        <v>1085</v>
      </c>
      <c r="H366" s="27">
        <v>1439</v>
      </c>
      <c r="I366" s="17" t="s">
        <v>1087</v>
      </c>
      <c r="J366" s="18">
        <v>2462875410</v>
      </c>
      <c r="K366" s="17" t="s">
        <v>526</v>
      </c>
      <c r="L366" s="17">
        <v>458.4</v>
      </c>
    </row>
    <row r="367" spans="1:12" x14ac:dyDescent="0.25">
      <c r="A367" s="17">
        <v>2009</v>
      </c>
      <c r="B367" s="39" t="s">
        <v>412</v>
      </c>
      <c r="C367" s="39" t="s">
        <v>422</v>
      </c>
      <c r="D367" s="39" t="s">
        <v>486</v>
      </c>
      <c r="E367" s="39" t="s">
        <v>486</v>
      </c>
      <c r="F367" s="39" t="s">
        <v>412</v>
      </c>
      <c r="G367" s="24" t="s">
        <v>1002</v>
      </c>
      <c r="H367" s="27">
        <v>332</v>
      </c>
      <c r="I367" s="17" t="s">
        <v>1003</v>
      </c>
      <c r="J367" s="18">
        <v>626719486</v>
      </c>
      <c r="K367" s="17" t="s">
        <v>526</v>
      </c>
      <c r="L367" s="17">
        <v>179.4</v>
      </c>
    </row>
    <row r="368" spans="1:12" x14ac:dyDescent="0.25">
      <c r="A368" s="17">
        <v>2009</v>
      </c>
      <c r="B368" s="39" t="s">
        <v>412</v>
      </c>
      <c r="C368" s="39" t="s">
        <v>413</v>
      </c>
      <c r="D368" s="39" t="s">
        <v>616</v>
      </c>
      <c r="E368" s="39" t="s">
        <v>574</v>
      </c>
      <c r="F368" s="39" t="s">
        <v>412</v>
      </c>
      <c r="G368" s="24" t="s">
        <v>1089</v>
      </c>
      <c r="H368" s="27">
        <v>325</v>
      </c>
      <c r="I368" s="17" t="s">
        <v>1090</v>
      </c>
      <c r="J368" s="18">
        <v>250000000</v>
      </c>
      <c r="K368" s="17">
        <v>6</v>
      </c>
      <c r="L368" s="17">
        <v>132.775074497378</v>
      </c>
    </row>
    <row r="369" spans="1:12" x14ac:dyDescent="0.25">
      <c r="A369" s="17">
        <v>2009</v>
      </c>
      <c r="B369" s="39" t="s">
        <v>412</v>
      </c>
      <c r="C369" s="39" t="s">
        <v>413</v>
      </c>
      <c r="D369" s="39" t="s">
        <v>461</v>
      </c>
      <c r="E369" s="39" t="s">
        <v>1091</v>
      </c>
      <c r="F369" s="39" t="s">
        <v>412</v>
      </c>
      <c r="G369" s="24" t="s">
        <v>569</v>
      </c>
      <c r="H369" s="27">
        <v>317</v>
      </c>
      <c r="I369" s="17" t="s">
        <v>1092</v>
      </c>
      <c r="J369" s="18">
        <v>327301884</v>
      </c>
      <c r="K369" s="17">
        <v>32</v>
      </c>
      <c r="L369" s="17">
        <v>91</v>
      </c>
    </row>
    <row r="370" spans="1:12" x14ac:dyDescent="0.25">
      <c r="A370" s="17">
        <v>2009</v>
      </c>
      <c r="B370" s="39" t="s">
        <v>412</v>
      </c>
      <c r="C370" s="39" t="s">
        <v>413</v>
      </c>
      <c r="D370" s="39" t="s">
        <v>534</v>
      </c>
      <c r="E370" s="39" t="s">
        <v>500</v>
      </c>
      <c r="F370" s="39" t="s">
        <v>412</v>
      </c>
      <c r="G370" s="24" t="s">
        <v>1013</v>
      </c>
      <c r="H370" s="27">
        <v>1488</v>
      </c>
      <c r="I370" s="17" t="s">
        <v>1014</v>
      </c>
      <c r="J370" s="18">
        <v>51983452</v>
      </c>
      <c r="K370" s="17" t="s">
        <v>526</v>
      </c>
      <c r="L370" s="17">
        <v>22.49</v>
      </c>
    </row>
    <row r="371" spans="1:12" x14ac:dyDescent="0.25">
      <c r="A371" s="17">
        <v>2009</v>
      </c>
      <c r="B371" s="39" t="s">
        <v>412</v>
      </c>
      <c r="C371" s="39" t="s">
        <v>413</v>
      </c>
      <c r="D371" s="39" t="s">
        <v>534</v>
      </c>
      <c r="E371" s="39" t="s">
        <v>500</v>
      </c>
      <c r="F371" s="39" t="s">
        <v>412</v>
      </c>
      <c r="G371" s="24" t="s">
        <v>1013</v>
      </c>
      <c r="H371" s="27">
        <v>1488</v>
      </c>
      <c r="I371" s="17" t="s">
        <v>1093</v>
      </c>
      <c r="J371" s="18">
        <v>215426581</v>
      </c>
      <c r="K371" s="17" t="s">
        <v>526</v>
      </c>
      <c r="L371" s="17">
        <v>87.3</v>
      </c>
    </row>
    <row r="372" spans="1:12" x14ac:dyDescent="0.25">
      <c r="A372" s="17">
        <v>2009</v>
      </c>
      <c r="B372" s="39" t="s">
        <v>412</v>
      </c>
      <c r="C372" s="39" t="s">
        <v>422</v>
      </c>
      <c r="D372" s="39" t="s">
        <v>600</v>
      </c>
      <c r="E372" s="39" t="s">
        <v>600</v>
      </c>
      <c r="F372" s="39" t="s">
        <v>412</v>
      </c>
      <c r="G372" s="24" t="s">
        <v>1094</v>
      </c>
      <c r="H372" s="27">
        <v>83</v>
      </c>
      <c r="I372" s="17" t="s">
        <v>1095</v>
      </c>
      <c r="J372" s="18">
        <v>1312740000</v>
      </c>
      <c r="K372" s="17">
        <v>54</v>
      </c>
      <c r="L372" s="17">
        <v>486.2</v>
      </c>
    </row>
    <row r="373" spans="1:12" x14ac:dyDescent="0.25">
      <c r="A373" s="17">
        <v>2009</v>
      </c>
      <c r="B373" s="39" t="s">
        <v>412</v>
      </c>
      <c r="C373" s="39" t="s">
        <v>422</v>
      </c>
      <c r="D373" s="39" t="s">
        <v>630</v>
      </c>
      <c r="E373" s="39" t="s">
        <v>630</v>
      </c>
      <c r="F373" s="39" t="s">
        <v>412</v>
      </c>
      <c r="G373" s="24" t="s">
        <v>1096</v>
      </c>
      <c r="H373" s="27">
        <v>1376</v>
      </c>
      <c r="I373" s="17" t="s">
        <v>1097</v>
      </c>
      <c r="J373" s="18">
        <v>303452800</v>
      </c>
      <c r="K373" s="17">
        <v>12</v>
      </c>
      <c r="L373" s="17">
        <v>51.52</v>
      </c>
    </row>
    <row r="374" spans="1:12" x14ac:dyDescent="0.25">
      <c r="A374" s="17">
        <v>2009</v>
      </c>
      <c r="B374" s="39" t="s">
        <v>412</v>
      </c>
      <c r="C374" s="39" t="s">
        <v>422</v>
      </c>
      <c r="D374" s="39" t="s">
        <v>456</v>
      </c>
      <c r="E374" s="39" t="s">
        <v>456</v>
      </c>
      <c r="F374" s="39" t="s">
        <v>412</v>
      </c>
      <c r="G374" s="24" t="s">
        <v>1015</v>
      </c>
      <c r="H374" s="27">
        <v>355</v>
      </c>
      <c r="I374" s="17" t="s">
        <v>1098</v>
      </c>
      <c r="J374" s="18">
        <v>200000000</v>
      </c>
      <c r="K374" s="17" t="s">
        <v>526</v>
      </c>
      <c r="L374" s="17">
        <v>86.956521739130395</v>
      </c>
    </row>
    <row r="375" spans="1:12" x14ac:dyDescent="0.25">
      <c r="A375" s="17">
        <v>2009</v>
      </c>
      <c r="B375" s="39" t="s">
        <v>412</v>
      </c>
      <c r="C375" s="39" t="s">
        <v>422</v>
      </c>
      <c r="D375" s="39" t="s">
        <v>512</v>
      </c>
      <c r="E375" s="39" t="s">
        <v>512</v>
      </c>
      <c r="F375" s="39" t="s">
        <v>412</v>
      </c>
      <c r="G375" s="24" t="s">
        <v>1099</v>
      </c>
      <c r="H375" s="27">
        <v>237</v>
      </c>
      <c r="I375" s="17" t="s">
        <v>1100</v>
      </c>
      <c r="J375" s="18">
        <v>1690544000</v>
      </c>
      <c r="K375" s="17">
        <v>54</v>
      </c>
      <c r="L375" s="17">
        <v>509.2</v>
      </c>
    </row>
    <row r="376" spans="1:12" x14ac:dyDescent="0.25">
      <c r="A376" s="17">
        <v>2009</v>
      </c>
      <c r="B376" s="39" t="s">
        <v>412</v>
      </c>
      <c r="C376" s="39" t="s">
        <v>413</v>
      </c>
      <c r="D376" s="39" t="s">
        <v>586</v>
      </c>
      <c r="E376" s="39" t="s">
        <v>586</v>
      </c>
      <c r="F376" s="39" t="s">
        <v>412</v>
      </c>
      <c r="G376" s="24" t="s">
        <v>1101</v>
      </c>
      <c r="H376" s="27">
        <v>415</v>
      </c>
      <c r="I376" s="17" t="s">
        <v>1102</v>
      </c>
      <c r="J376" s="18">
        <v>1190000000</v>
      </c>
      <c r="K376" s="17">
        <v>34</v>
      </c>
      <c r="L376" s="17">
        <v>379.52</v>
      </c>
    </row>
    <row r="377" spans="1:12" x14ac:dyDescent="0.25">
      <c r="A377" s="17">
        <v>2010</v>
      </c>
      <c r="B377" s="39" t="s">
        <v>412</v>
      </c>
      <c r="C377" s="39" t="s">
        <v>422</v>
      </c>
      <c r="D377" s="39" t="s">
        <v>512</v>
      </c>
      <c r="E377" s="39" t="s">
        <v>512</v>
      </c>
      <c r="F377" s="39" t="s">
        <v>412</v>
      </c>
      <c r="G377" s="24" t="s">
        <v>1028</v>
      </c>
      <c r="H377" s="27">
        <v>309</v>
      </c>
      <c r="I377" s="17" t="s">
        <v>1103</v>
      </c>
      <c r="J377" s="18">
        <v>584982375</v>
      </c>
      <c r="K377" s="17" t="s">
        <v>526</v>
      </c>
      <c r="L377" s="17">
        <v>195.81</v>
      </c>
    </row>
    <row r="378" spans="1:12" x14ac:dyDescent="0.25">
      <c r="A378" s="17">
        <v>2010</v>
      </c>
      <c r="B378" s="39" t="s">
        <v>412</v>
      </c>
      <c r="C378" s="39" t="s">
        <v>413</v>
      </c>
      <c r="D378" s="39" t="s">
        <v>772</v>
      </c>
      <c r="E378" s="39" t="s">
        <v>772</v>
      </c>
      <c r="F378" s="39" t="s">
        <v>412</v>
      </c>
      <c r="G378" s="24" t="s">
        <v>1104</v>
      </c>
      <c r="H378" s="27">
        <v>1547</v>
      </c>
      <c r="I378" s="17" t="s">
        <v>1105</v>
      </c>
      <c r="J378" s="18">
        <v>235000000</v>
      </c>
      <c r="K378" s="17">
        <v>12</v>
      </c>
      <c r="L378" s="17">
        <v>48.4</v>
      </c>
    </row>
    <row r="379" spans="1:12" x14ac:dyDescent="0.25">
      <c r="A379" s="17">
        <v>2010</v>
      </c>
      <c r="B379" s="39" t="s">
        <v>412</v>
      </c>
      <c r="C379" s="39" t="s">
        <v>413</v>
      </c>
      <c r="D379" s="39" t="s">
        <v>507</v>
      </c>
      <c r="E379" s="39" t="s">
        <v>507</v>
      </c>
      <c r="F379" s="39" t="s">
        <v>412</v>
      </c>
      <c r="G379" s="24" t="s">
        <v>1106</v>
      </c>
      <c r="H379" s="27">
        <v>1478</v>
      </c>
      <c r="I379" s="17" t="s">
        <v>1107</v>
      </c>
      <c r="J379" s="18">
        <v>153000000</v>
      </c>
      <c r="K379" s="17">
        <v>13</v>
      </c>
      <c r="L379" s="17">
        <v>112.92</v>
      </c>
    </row>
    <row r="380" spans="1:12" x14ac:dyDescent="0.25">
      <c r="A380" s="17">
        <v>2010</v>
      </c>
      <c r="B380" s="39" t="s">
        <v>412</v>
      </c>
      <c r="C380" s="39" t="s">
        <v>413</v>
      </c>
      <c r="D380" s="39" t="s">
        <v>500</v>
      </c>
      <c r="E380" s="39" t="s">
        <v>500</v>
      </c>
      <c r="F380" s="39" t="s">
        <v>412</v>
      </c>
      <c r="G380" s="24" t="s">
        <v>1037</v>
      </c>
      <c r="H380" s="27">
        <v>600</v>
      </c>
      <c r="I380" s="17" t="s">
        <v>1038</v>
      </c>
      <c r="J380" s="18">
        <v>512778470</v>
      </c>
      <c r="K380" s="17">
        <v>12</v>
      </c>
      <c r="L380" s="17">
        <v>177.91435540600801</v>
      </c>
    </row>
    <row r="381" spans="1:12" x14ac:dyDescent="0.25">
      <c r="A381" s="17">
        <v>2010</v>
      </c>
      <c r="B381" s="39" t="s">
        <v>412</v>
      </c>
      <c r="C381" s="39" t="s">
        <v>413</v>
      </c>
      <c r="D381" s="39" t="s">
        <v>616</v>
      </c>
      <c r="E381" s="39" t="s">
        <v>616</v>
      </c>
      <c r="F381" s="39" t="s">
        <v>412</v>
      </c>
      <c r="G381" s="24" t="s">
        <v>1108</v>
      </c>
      <c r="H381" s="27">
        <v>334</v>
      </c>
      <c r="I381" s="17" t="s">
        <v>1109</v>
      </c>
      <c r="J381" s="18">
        <v>148580000</v>
      </c>
      <c r="K381" s="17">
        <v>5</v>
      </c>
      <c r="L381" s="17">
        <v>64.599999999999994</v>
      </c>
    </row>
    <row r="382" spans="1:12" x14ac:dyDescent="0.25">
      <c r="A382" s="17">
        <v>2010</v>
      </c>
      <c r="B382" s="39" t="s">
        <v>412</v>
      </c>
      <c r="C382" s="39" t="s">
        <v>413</v>
      </c>
      <c r="D382" s="39" t="s">
        <v>500</v>
      </c>
      <c r="E382" s="39" t="s">
        <v>804</v>
      </c>
      <c r="F382" s="39" t="s">
        <v>406</v>
      </c>
      <c r="G382" s="24" t="s">
        <v>1066</v>
      </c>
      <c r="H382" s="27">
        <v>153</v>
      </c>
      <c r="I382" s="17" t="s">
        <v>1067</v>
      </c>
      <c r="J382" s="18">
        <v>736000000</v>
      </c>
      <c r="K382" s="17">
        <v>17</v>
      </c>
      <c r="L382" s="17">
        <v>83.2</v>
      </c>
    </row>
    <row r="383" spans="1:12" x14ac:dyDescent="0.25">
      <c r="A383" s="17">
        <v>2010</v>
      </c>
      <c r="B383" s="39" t="s">
        <v>412</v>
      </c>
      <c r="C383" s="39" t="s">
        <v>413</v>
      </c>
      <c r="D383" s="39" t="s">
        <v>641</v>
      </c>
      <c r="E383" s="39" t="s">
        <v>641</v>
      </c>
      <c r="F383" s="39" t="s">
        <v>412</v>
      </c>
      <c r="G383" s="24" t="s">
        <v>1110</v>
      </c>
      <c r="H383" s="27">
        <v>1401</v>
      </c>
      <c r="I383" s="17" t="s">
        <v>1111</v>
      </c>
      <c r="J383" s="18">
        <v>866450000</v>
      </c>
      <c r="K383" s="17">
        <v>15</v>
      </c>
      <c r="L383" s="17">
        <v>203.95000876812</v>
      </c>
    </row>
    <row r="384" spans="1:12" x14ac:dyDescent="0.25">
      <c r="A384" s="17">
        <v>2010</v>
      </c>
      <c r="B384" s="39" t="s">
        <v>412</v>
      </c>
      <c r="C384" s="39" t="s">
        <v>413</v>
      </c>
      <c r="D384" s="39" t="s">
        <v>754</v>
      </c>
      <c r="E384" s="39" t="s">
        <v>754</v>
      </c>
      <c r="F384" s="39" t="s">
        <v>412</v>
      </c>
      <c r="G384" s="24" t="s">
        <v>1112</v>
      </c>
      <c r="H384" s="27">
        <v>1056</v>
      </c>
      <c r="I384" s="17" t="s">
        <v>1113</v>
      </c>
      <c r="J384" s="18">
        <v>9000000</v>
      </c>
      <c r="K384" s="17">
        <v>15</v>
      </c>
      <c r="L384" s="17">
        <v>3.06</v>
      </c>
    </row>
    <row r="385" spans="1:12" x14ac:dyDescent="0.25">
      <c r="A385" s="17">
        <v>2010</v>
      </c>
      <c r="B385" s="40" t="s">
        <v>406</v>
      </c>
      <c r="C385" s="39" t="s">
        <v>407</v>
      </c>
      <c r="D385" s="39" t="s">
        <v>408</v>
      </c>
      <c r="E385" s="39" t="s">
        <v>408</v>
      </c>
      <c r="F385" s="39" t="s">
        <v>406</v>
      </c>
      <c r="G385" s="24" t="s">
        <v>1114</v>
      </c>
      <c r="H385" s="27">
        <v>319</v>
      </c>
      <c r="I385" s="17" t="s">
        <v>1115</v>
      </c>
      <c r="J385" s="18">
        <v>615023295</v>
      </c>
      <c r="K385" s="17">
        <v>21</v>
      </c>
      <c r="L385" s="17">
        <v>348.04</v>
      </c>
    </row>
    <row r="386" spans="1:12" x14ac:dyDescent="0.25">
      <c r="A386" s="17">
        <v>2010</v>
      </c>
      <c r="B386" s="39" t="s">
        <v>412</v>
      </c>
      <c r="C386" s="39" t="s">
        <v>422</v>
      </c>
      <c r="D386" s="39" t="s">
        <v>423</v>
      </c>
      <c r="E386" s="39" t="s">
        <v>456</v>
      </c>
      <c r="F386" s="39" t="s">
        <v>412</v>
      </c>
      <c r="G386" s="24" t="s">
        <v>1083</v>
      </c>
      <c r="H386" s="27">
        <v>718</v>
      </c>
      <c r="I386" s="17" t="s">
        <v>1084</v>
      </c>
      <c r="J386" s="18">
        <v>299208000</v>
      </c>
      <c r="K386" s="17">
        <v>8</v>
      </c>
      <c r="L386" s="17">
        <v>107</v>
      </c>
    </row>
    <row r="387" spans="1:12" x14ac:dyDescent="0.25">
      <c r="A387" s="17">
        <v>2010</v>
      </c>
      <c r="B387" s="40" t="s">
        <v>406</v>
      </c>
      <c r="C387" s="39" t="s">
        <v>1116</v>
      </c>
      <c r="D387" s="39" t="s">
        <v>1080</v>
      </c>
      <c r="E387" s="39" t="s">
        <v>1080</v>
      </c>
      <c r="F387" s="39" t="s">
        <v>406</v>
      </c>
      <c r="G387" s="24" t="s">
        <v>1117</v>
      </c>
      <c r="H387" s="27">
        <v>469</v>
      </c>
      <c r="I387" s="17" t="s">
        <v>1118</v>
      </c>
      <c r="J387" s="18">
        <v>760000000</v>
      </c>
      <c r="K387" s="17">
        <v>20</v>
      </c>
      <c r="L387" s="17">
        <v>244.8</v>
      </c>
    </row>
    <row r="388" spans="1:12" x14ac:dyDescent="0.25">
      <c r="A388" s="17">
        <v>2010</v>
      </c>
      <c r="B388" s="39" t="s">
        <v>412</v>
      </c>
      <c r="C388" s="39" t="s">
        <v>413</v>
      </c>
      <c r="D388" s="39" t="s">
        <v>754</v>
      </c>
      <c r="E388" s="39" t="s">
        <v>754</v>
      </c>
      <c r="F388" s="39" t="s">
        <v>412</v>
      </c>
      <c r="G388" s="24" t="s">
        <v>1085</v>
      </c>
      <c r="H388" s="27">
        <v>1439</v>
      </c>
      <c r="I388" s="17" t="s">
        <v>1086</v>
      </c>
      <c r="J388" s="18">
        <v>117852000</v>
      </c>
      <c r="K388" s="17">
        <v>11</v>
      </c>
      <c r="L388" s="17">
        <v>35.567821333959301</v>
      </c>
    </row>
    <row r="389" spans="1:12" x14ac:dyDescent="0.25">
      <c r="A389" s="17">
        <v>2010</v>
      </c>
      <c r="B389" s="39" t="s">
        <v>433</v>
      </c>
      <c r="C389" s="39" t="s">
        <v>434</v>
      </c>
      <c r="D389" s="39" t="s">
        <v>435</v>
      </c>
      <c r="E389" s="39" t="s">
        <v>435</v>
      </c>
      <c r="F389" s="39" t="s">
        <v>436</v>
      </c>
      <c r="G389" s="24" t="s">
        <v>653</v>
      </c>
      <c r="H389" s="27">
        <v>69</v>
      </c>
      <c r="I389" s="17" t="s">
        <v>1119</v>
      </c>
      <c r="J389" s="18">
        <v>643874000</v>
      </c>
      <c r="K389" s="17">
        <v>68</v>
      </c>
      <c r="L389" s="17">
        <v>348.04</v>
      </c>
    </row>
    <row r="390" spans="1:12" x14ac:dyDescent="0.25">
      <c r="A390" s="17">
        <v>2010</v>
      </c>
      <c r="B390" s="39" t="s">
        <v>412</v>
      </c>
      <c r="C390" s="39" t="s">
        <v>422</v>
      </c>
      <c r="D390" s="39" t="s">
        <v>423</v>
      </c>
      <c r="E390" s="39" t="s">
        <v>423</v>
      </c>
      <c r="F390" s="39" t="s">
        <v>412</v>
      </c>
      <c r="G390" s="24" t="s">
        <v>489</v>
      </c>
      <c r="H390" s="27">
        <v>183</v>
      </c>
      <c r="I390" s="17" t="s">
        <v>1120</v>
      </c>
      <c r="J390" s="18">
        <v>157500000</v>
      </c>
      <c r="K390" s="17">
        <v>19</v>
      </c>
      <c r="L390" s="17">
        <v>60.37</v>
      </c>
    </row>
    <row r="391" spans="1:12" x14ac:dyDescent="0.25">
      <c r="A391" s="17">
        <v>2010</v>
      </c>
      <c r="B391" s="39" t="s">
        <v>412</v>
      </c>
      <c r="C391" s="39" t="s">
        <v>413</v>
      </c>
      <c r="D391" s="39" t="s">
        <v>616</v>
      </c>
      <c r="E391" s="39" t="s">
        <v>616</v>
      </c>
      <c r="F391" s="39" t="s">
        <v>412</v>
      </c>
      <c r="G391" s="24" t="s">
        <v>1121</v>
      </c>
      <c r="H391" s="27">
        <v>1355</v>
      </c>
      <c r="I391" s="17" t="s">
        <v>1122</v>
      </c>
      <c r="J391" s="18">
        <v>1090528000</v>
      </c>
      <c r="K391" s="17">
        <v>34</v>
      </c>
      <c r="L391" s="17">
        <v>299.36</v>
      </c>
    </row>
    <row r="392" spans="1:12" x14ac:dyDescent="0.25">
      <c r="A392" s="17">
        <v>2010</v>
      </c>
      <c r="B392" s="39" t="s">
        <v>412</v>
      </c>
      <c r="C392" s="39" t="s">
        <v>413</v>
      </c>
      <c r="D392" s="39" t="s">
        <v>512</v>
      </c>
      <c r="E392" s="39" t="s">
        <v>512</v>
      </c>
      <c r="F392" s="39" t="s">
        <v>412</v>
      </c>
      <c r="G392" s="24" t="s">
        <v>1123</v>
      </c>
      <c r="H392" s="27">
        <v>194</v>
      </c>
      <c r="I392" s="17" t="s">
        <v>1113</v>
      </c>
      <c r="J392" s="18">
        <v>5819786</v>
      </c>
      <c r="K392" s="17">
        <v>39</v>
      </c>
      <c r="L392" s="17">
        <v>2.7</v>
      </c>
    </row>
    <row r="393" spans="1:12" x14ac:dyDescent="0.25">
      <c r="A393" s="17">
        <v>2010</v>
      </c>
      <c r="B393" s="39" t="s">
        <v>412</v>
      </c>
      <c r="C393" s="39" t="s">
        <v>422</v>
      </c>
      <c r="D393" s="39" t="s">
        <v>423</v>
      </c>
      <c r="E393" s="39" t="s">
        <v>423</v>
      </c>
      <c r="F393" s="39" t="s">
        <v>412</v>
      </c>
      <c r="G393" s="24" t="s">
        <v>662</v>
      </c>
      <c r="H393" s="27">
        <v>794</v>
      </c>
      <c r="I393" s="17" t="s">
        <v>1124</v>
      </c>
      <c r="J393" s="18">
        <v>315500000</v>
      </c>
      <c r="K393" s="17">
        <v>24</v>
      </c>
      <c r="L393" s="17">
        <v>24</v>
      </c>
    </row>
    <row r="394" spans="1:12" x14ac:dyDescent="0.25">
      <c r="A394" s="17">
        <v>2010</v>
      </c>
      <c r="B394" s="39" t="s">
        <v>412</v>
      </c>
      <c r="C394" s="39" t="s">
        <v>413</v>
      </c>
      <c r="D394" s="39" t="s">
        <v>616</v>
      </c>
      <c r="E394" s="39" t="s">
        <v>574</v>
      </c>
      <c r="F394" s="39" t="s">
        <v>412</v>
      </c>
      <c r="G394" s="24" t="s">
        <v>1089</v>
      </c>
      <c r="H394" s="27">
        <v>325</v>
      </c>
      <c r="I394" s="17" t="s">
        <v>1090</v>
      </c>
      <c r="J394" s="18">
        <v>1406937500</v>
      </c>
      <c r="K394" s="17">
        <v>37</v>
      </c>
      <c r="L394" s="17">
        <v>747.224925502622</v>
      </c>
    </row>
    <row r="395" spans="1:12" x14ac:dyDescent="0.25">
      <c r="A395" s="17">
        <v>2010</v>
      </c>
      <c r="B395" s="39" t="s">
        <v>412</v>
      </c>
      <c r="C395" s="39" t="s">
        <v>413</v>
      </c>
      <c r="D395" s="39" t="s">
        <v>507</v>
      </c>
      <c r="E395" s="39" t="s">
        <v>507</v>
      </c>
      <c r="F395" s="39" t="s">
        <v>412</v>
      </c>
      <c r="G395" s="24" t="s">
        <v>1125</v>
      </c>
      <c r="H395" s="27">
        <v>965</v>
      </c>
      <c r="I395" s="17" t="s">
        <v>1126</v>
      </c>
      <c r="J395" s="18">
        <v>410000000</v>
      </c>
      <c r="K395" s="17">
        <v>10</v>
      </c>
      <c r="L395" s="17">
        <v>139.21</v>
      </c>
    </row>
    <row r="396" spans="1:12" x14ac:dyDescent="0.25">
      <c r="A396" s="17">
        <v>2010</v>
      </c>
      <c r="B396" s="39" t="s">
        <v>412</v>
      </c>
      <c r="C396" s="39" t="s">
        <v>422</v>
      </c>
      <c r="D396" s="39" t="s">
        <v>456</v>
      </c>
      <c r="E396" s="39" t="s">
        <v>456</v>
      </c>
      <c r="F396" s="39" t="s">
        <v>412</v>
      </c>
      <c r="G396" s="24" t="s">
        <v>1015</v>
      </c>
      <c r="H396" s="27">
        <v>355</v>
      </c>
      <c r="I396" s="17" t="s">
        <v>1098</v>
      </c>
      <c r="J396" s="18">
        <v>135340000</v>
      </c>
      <c r="K396" s="17" t="s">
        <v>526</v>
      </c>
      <c r="L396" s="17">
        <v>58.843478260869603</v>
      </c>
    </row>
    <row r="397" spans="1:12" x14ac:dyDescent="0.25">
      <c r="A397" s="17">
        <v>2010</v>
      </c>
      <c r="B397" s="39" t="s">
        <v>412</v>
      </c>
      <c r="C397" s="39" t="s">
        <v>413</v>
      </c>
      <c r="D397" s="39" t="s">
        <v>754</v>
      </c>
      <c r="E397" s="39" t="s">
        <v>754</v>
      </c>
      <c r="F397" s="39" t="s">
        <v>412</v>
      </c>
      <c r="G397" s="24" t="s">
        <v>1127</v>
      </c>
      <c r="H397" s="27">
        <v>735</v>
      </c>
      <c r="I397" s="17" t="s">
        <v>1128</v>
      </c>
      <c r="J397" s="18">
        <v>15000000</v>
      </c>
      <c r="K397" s="17">
        <v>36</v>
      </c>
      <c r="L397" s="17">
        <v>1.55</v>
      </c>
    </row>
    <row r="398" spans="1:12" x14ac:dyDescent="0.25">
      <c r="A398" s="17">
        <v>2011</v>
      </c>
      <c r="B398" s="39" t="s">
        <v>412</v>
      </c>
      <c r="C398" s="39" t="s">
        <v>422</v>
      </c>
      <c r="D398" s="39" t="s">
        <v>512</v>
      </c>
      <c r="E398" s="39" t="s">
        <v>512</v>
      </c>
      <c r="F398" s="39" t="s">
        <v>412</v>
      </c>
      <c r="G398" s="24" t="s">
        <v>1129</v>
      </c>
      <c r="H398" s="27">
        <v>1348</v>
      </c>
      <c r="I398" s="17" t="s">
        <v>1130</v>
      </c>
      <c r="J398" s="18">
        <v>665105000</v>
      </c>
      <c r="K398" s="17">
        <v>18</v>
      </c>
      <c r="L398" s="17">
        <v>170.5</v>
      </c>
    </row>
    <row r="399" spans="1:12" x14ac:dyDescent="0.25">
      <c r="A399" s="17">
        <v>2011</v>
      </c>
      <c r="B399" s="39" t="s">
        <v>412</v>
      </c>
      <c r="C399" s="39" t="s">
        <v>422</v>
      </c>
      <c r="D399" s="39" t="s">
        <v>486</v>
      </c>
      <c r="E399" s="39" t="s">
        <v>486</v>
      </c>
      <c r="F399" s="39" t="s">
        <v>412</v>
      </c>
      <c r="G399" s="24" t="s">
        <v>1032</v>
      </c>
      <c r="H399" s="27">
        <v>247</v>
      </c>
      <c r="I399" s="17" t="s">
        <v>1131</v>
      </c>
      <c r="J399" s="18">
        <v>1344000000</v>
      </c>
      <c r="K399" s="17">
        <v>34</v>
      </c>
      <c r="L399" s="17">
        <v>436.29</v>
      </c>
    </row>
    <row r="400" spans="1:12" x14ac:dyDescent="0.25">
      <c r="A400" s="17">
        <v>2011</v>
      </c>
      <c r="B400" s="39" t="s">
        <v>412</v>
      </c>
      <c r="C400" s="39" t="s">
        <v>413</v>
      </c>
      <c r="D400" s="39" t="s">
        <v>414</v>
      </c>
      <c r="E400" s="39" t="s">
        <v>461</v>
      </c>
      <c r="F400" s="39" t="s">
        <v>412</v>
      </c>
      <c r="G400" s="24" t="s">
        <v>1132</v>
      </c>
      <c r="H400" s="27">
        <v>612</v>
      </c>
      <c r="I400" s="17" t="s">
        <v>1133</v>
      </c>
      <c r="J400" s="18">
        <v>520912000</v>
      </c>
      <c r="K400" s="17">
        <v>18</v>
      </c>
      <c r="L400" s="17">
        <v>213.8</v>
      </c>
    </row>
    <row r="401" spans="1:12" x14ac:dyDescent="0.25">
      <c r="A401" s="17">
        <v>2011</v>
      </c>
      <c r="B401" s="39" t="s">
        <v>412</v>
      </c>
      <c r="C401" s="39" t="s">
        <v>413</v>
      </c>
      <c r="D401" s="39" t="s">
        <v>616</v>
      </c>
      <c r="E401" s="39" t="s">
        <v>833</v>
      </c>
      <c r="F401" s="39" t="s">
        <v>412</v>
      </c>
      <c r="G401" s="24" t="s">
        <v>1134</v>
      </c>
      <c r="H401" s="27">
        <v>1351</v>
      </c>
      <c r="I401" s="17" t="s">
        <v>1135</v>
      </c>
      <c r="J401" s="18">
        <v>765000000</v>
      </c>
      <c r="K401" s="17">
        <v>35</v>
      </c>
      <c r="L401" s="17">
        <v>339.62</v>
      </c>
    </row>
    <row r="402" spans="1:12" x14ac:dyDescent="0.25">
      <c r="A402" s="17">
        <v>2011</v>
      </c>
      <c r="B402" s="39" t="s">
        <v>412</v>
      </c>
      <c r="C402" s="39" t="s">
        <v>413</v>
      </c>
      <c r="D402" s="39" t="s">
        <v>507</v>
      </c>
      <c r="E402" s="39" t="s">
        <v>804</v>
      </c>
      <c r="F402" s="39" t="s">
        <v>412</v>
      </c>
      <c r="G402" s="24" t="s">
        <v>1136</v>
      </c>
      <c r="H402" s="27">
        <v>1594</v>
      </c>
      <c r="I402" s="17" t="s">
        <v>1137</v>
      </c>
      <c r="J402" s="18">
        <v>287759968</v>
      </c>
      <c r="K402" s="17">
        <v>10</v>
      </c>
      <c r="L402" s="17">
        <v>83.12</v>
      </c>
    </row>
    <row r="403" spans="1:12" x14ac:dyDescent="0.25">
      <c r="A403" s="17">
        <v>2011</v>
      </c>
      <c r="B403" s="39" t="s">
        <v>412</v>
      </c>
      <c r="C403" s="39" t="s">
        <v>413</v>
      </c>
      <c r="D403" s="39" t="s">
        <v>500</v>
      </c>
      <c r="E403" s="39" t="s">
        <v>500</v>
      </c>
      <c r="F403" s="39" t="s">
        <v>412</v>
      </c>
      <c r="G403" s="24" t="s">
        <v>1138</v>
      </c>
      <c r="H403" s="27">
        <v>1676</v>
      </c>
      <c r="I403" s="17" t="s">
        <v>1139</v>
      </c>
      <c r="J403" s="18">
        <v>742500000</v>
      </c>
      <c r="K403" s="17">
        <v>20</v>
      </c>
      <c r="L403" s="17">
        <v>148.5</v>
      </c>
    </row>
    <row r="404" spans="1:12" x14ac:dyDescent="0.25">
      <c r="A404" s="17">
        <v>2011</v>
      </c>
      <c r="B404" s="39" t="s">
        <v>412</v>
      </c>
      <c r="C404" s="39" t="s">
        <v>413</v>
      </c>
      <c r="D404" s="39" t="s">
        <v>461</v>
      </c>
      <c r="E404" s="39" t="s">
        <v>616</v>
      </c>
      <c r="F404" s="39" t="s">
        <v>412</v>
      </c>
      <c r="G404" s="24" t="s">
        <v>1057</v>
      </c>
      <c r="H404" s="27">
        <v>1136</v>
      </c>
      <c r="I404" s="17" t="s">
        <v>1140</v>
      </c>
      <c r="J404" s="18">
        <v>65408000</v>
      </c>
      <c r="K404" s="17">
        <v>7</v>
      </c>
      <c r="L404" s="17">
        <v>17.920000000000002</v>
      </c>
    </row>
    <row r="405" spans="1:12" x14ac:dyDescent="0.25">
      <c r="A405" s="17">
        <v>2011</v>
      </c>
      <c r="B405" s="39" t="s">
        <v>412</v>
      </c>
      <c r="C405" s="39" t="s">
        <v>413</v>
      </c>
      <c r="D405" s="39" t="s">
        <v>461</v>
      </c>
      <c r="E405" s="39" t="s">
        <v>461</v>
      </c>
      <c r="F405" s="39" t="s">
        <v>412</v>
      </c>
      <c r="G405" s="24" t="s">
        <v>1057</v>
      </c>
      <c r="H405" s="27">
        <v>1136</v>
      </c>
      <c r="I405" s="17" t="s">
        <v>1141</v>
      </c>
      <c r="J405" s="18">
        <v>135000000</v>
      </c>
      <c r="K405" s="17">
        <v>7</v>
      </c>
      <c r="L405" s="17">
        <v>37.200000000000003</v>
      </c>
    </row>
    <row r="406" spans="1:12" x14ac:dyDescent="0.25">
      <c r="A406" s="17">
        <v>2011</v>
      </c>
      <c r="B406" s="39" t="s">
        <v>412</v>
      </c>
      <c r="C406" s="39" t="s">
        <v>422</v>
      </c>
      <c r="D406" s="39" t="s">
        <v>512</v>
      </c>
      <c r="E406" s="39" t="s">
        <v>512</v>
      </c>
      <c r="F406" s="39" t="s">
        <v>412</v>
      </c>
      <c r="G406" s="24" t="s">
        <v>1142</v>
      </c>
      <c r="H406" s="27">
        <v>505</v>
      </c>
      <c r="I406" s="17" t="s">
        <v>1143</v>
      </c>
      <c r="J406" s="18">
        <v>136991250</v>
      </c>
      <c r="K406" s="17">
        <v>4</v>
      </c>
      <c r="L406" s="17">
        <v>44.5</v>
      </c>
    </row>
    <row r="407" spans="1:12" x14ac:dyDescent="0.25">
      <c r="A407" s="17">
        <v>2011</v>
      </c>
      <c r="B407" s="39" t="s">
        <v>412</v>
      </c>
      <c r="C407" s="39" t="s">
        <v>413</v>
      </c>
      <c r="D407" s="39" t="s">
        <v>754</v>
      </c>
      <c r="E407" s="39" t="s">
        <v>754</v>
      </c>
      <c r="F407" s="39" t="s">
        <v>412</v>
      </c>
      <c r="G407" s="24" t="s">
        <v>1085</v>
      </c>
      <c r="H407" s="27">
        <v>1439</v>
      </c>
      <c r="I407" s="17" t="s">
        <v>1144</v>
      </c>
      <c r="J407" s="18">
        <v>209829628</v>
      </c>
      <c r="K407" s="17">
        <v>33</v>
      </c>
      <c r="L407" s="17">
        <v>40</v>
      </c>
    </row>
    <row r="408" spans="1:12" x14ac:dyDescent="0.25">
      <c r="A408" s="17">
        <v>2011</v>
      </c>
      <c r="B408" s="39" t="s">
        <v>433</v>
      </c>
      <c r="C408" s="39" t="s">
        <v>434</v>
      </c>
      <c r="D408" s="39" t="s">
        <v>444</v>
      </c>
      <c r="E408" s="39" t="s">
        <v>435</v>
      </c>
      <c r="F408" s="39" t="s">
        <v>436</v>
      </c>
      <c r="G408" s="24" t="s">
        <v>1145</v>
      </c>
      <c r="H408" s="27" t="s">
        <v>1849</v>
      </c>
      <c r="I408" s="17" t="s">
        <v>1146</v>
      </c>
      <c r="J408" s="18">
        <v>26000000</v>
      </c>
      <c r="K408" s="17">
        <v>1</v>
      </c>
      <c r="L408" s="17">
        <v>16.79</v>
      </c>
    </row>
    <row r="409" spans="1:12" x14ac:dyDescent="0.25">
      <c r="A409" s="17">
        <v>2011</v>
      </c>
      <c r="B409" s="39" t="s">
        <v>433</v>
      </c>
      <c r="C409" s="39" t="s">
        <v>434</v>
      </c>
      <c r="D409" s="39" t="s">
        <v>444</v>
      </c>
      <c r="E409" s="39" t="s">
        <v>444</v>
      </c>
      <c r="F409" s="39" t="s">
        <v>436</v>
      </c>
      <c r="G409" s="24" t="s">
        <v>990</v>
      </c>
      <c r="H409" s="27">
        <v>135</v>
      </c>
      <c r="I409" s="17" t="s">
        <v>1147</v>
      </c>
      <c r="J409" s="18">
        <v>93000000</v>
      </c>
      <c r="K409" s="17">
        <v>6</v>
      </c>
      <c r="L409" s="17">
        <v>54.54</v>
      </c>
    </row>
    <row r="410" spans="1:12" x14ac:dyDescent="0.25">
      <c r="A410" s="17">
        <v>2011</v>
      </c>
      <c r="B410" s="39" t="s">
        <v>433</v>
      </c>
      <c r="C410" s="39" t="s">
        <v>434</v>
      </c>
      <c r="D410" s="39" t="s">
        <v>444</v>
      </c>
      <c r="E410" s="39" t="s">
        <v>444</v>
      </c>
      <c r="F410" s="39" t="s">
        <v>436</v>
      </c>
      <c r="G410" s="24" t="s">
        <v>990</v>
      </c>
      <c r="H410" s="27">
        <v>135</v>
      </c>
      <c r="I410" s="17" t="s">
        <v>1148</v>
      </c>
      <c r="J410" s="18">
        <v>21264208</v>
      </c>
      <c r="K410" s="17">
        <v>2</v>
      </c>
      <c r="L410" s="17">
        <v>10.17</v>
      </c>
    </row>
    <row r="411" spans="1:12" x14ac:dyDescent="0.25">
      <c r="A411" s="17">
        <v>2011</v>
      </c>
      <c r="B411" s="39" t="s">
        <v>433</v>
      </c>
      <c r="C411" s="39" t="s">
        <v>434</v>
      </c>
      <c r="D411" s="39" t="s">
        <v>444</v>
      </c>
      <c r="E411" s="39" t="s">
        <v>444</v>
      </c>
      <c r="F411" s="39" t="s">
        <v>436</v>
      </c>
      <c r="G411" s="24" t="s">
        <v>990</v>
      </c>
      <c r="H411" s="27">
        <v>135</v>
      </c>
      <c r="I411" s="17" t="s">
        <v>1149</v>
      </c>
      <c r="J411" s="18">
        <v>26445333</v>
      </c>
      <c r="K411" s="17">
        <v>2</v>
      </c>
      <c r="L411" s="17">
        <v>13.9</v>
      </c>
    </row>
    <row r="412" spans="1:12" x14ac:dyDescent="0.25">
      <c r="A412" s="17">
        <v>2011</v>
      </c>
      <c r="B412" s="39" t="s">
        <v>433</v>
      </c>
      <c r="C412" s="39" t="s">
        <v>434</v>
      </c>
      <c r="D412" s="39" t="s">
        <v>444</v>
      </c>
      <c r="E412" s="39" t="s">
        <v>444</v>
      </c>
      <c r="F412" s="39" t="s">
        <v>436</v>
      </c>
      <c r="G412" s="24" t="s">
        <v>990</v>
      </c>
      <c r="H412" s="27">
        <v>135</v>
      </c>
      <c r="I412" s="17" t="s">
        <v>1150</v>
      </c>
      <c r="J412" s="18">
        <v>29000000</v>
      </c>
      <c r="K412" s="17">
        <v>3</v>
      </c>
      <c r="L412" s="17">
        <v>11</v>
      </c>
    </row>
    <row r="413" spans="1:12" x14ac:dyDescent="0.25">
      <c r="A413" s="17">
        <v>2011</v>
      </c>
      <c r="B413" s="39" t="s">
        <v>433</v>
      </c>
      <c r="C413" s="39" t="s">
        <v>434</v>
      </c>
      <c r="D413" s="39" t="s">
        <v>444</v>
      </c>
      <c r="E413" s="39" t="s">
        <v>444</v>
      </c>
      <c r="F413" s="39" t="s">
        <v>436</v>
      </c>
      <c r="G413" s="24" t="s">
        <v>990</v>
      </c>
      <c r="H413" s="27">
        <v>135</v>
      </c>
      <c r="I413" s="17" t="s">
        <v>1151</v>
      </c>
      <c r="J413" s="18">
        <v>95000000</v>
      </c>
      <c r="K413" s="17">
        <v>3</v>
      </c>
      <c r="L413" s="17">
        <v>31.9</v>
      </c>
    </row>
    <row r="414" spans="1:12" x14ac:dyDescent="0.25">
      <c r="A414" s="17">
        <v>2011</v>
      </c>
      <c r="B414" s="39" t="s">
        <v>433</v>
      </c>
      <c r="C414" s="39" t="s">
        <v>434</v>
      </c>
      <c r="D414" s="39" t="s">
        <v>444</v>
      </c>
      <c r="E414" s="39" t="s">
        <v>444</v>
      </c>
      <c r="F414" s="39" t="s">
        <v>436</v>
      </c>
      <c r="G414" s="24" t="s">
        <v>1060</v>
      </c>
      <c r="H414" s="27">
        <v>117</v>
      </c>
      <c r="I414" s="17" t="s">
        <v>1152</v>
      </c>
      <c r="J414" s="18">
        <v>97814500</v>
      </c>
      <c r="K414" s="17">
        <v>4</v>
      </c>
      <c r="L414" s="17">
        <v>16.100000000000001</v>
      </c>
    </row>
    <row r="415" spans="1:12" x14ac:dyDescent="0.25">
      <c r="A415" s="17">
        <v>2011</v>
      </c>
      <c r="B415" s="40" t="s">
        <v>406</v>
      </c>
      <c r="C415" s="39" t="s">
        <v>407</v>
      </c>
      <c r="D415" s="39" t="s">
        <v>408</v>
      </c>
      <c r="E415" s="39" t="s">
        <v>408</v>
      </c>
      <c r="F415" s="39" t="s">
        <v>406</v>
      </c>
      <c r="G415" s="24" t="s">
        <v>1153</v>
      </c>
      <c r="H415" s="27">
        <v>373</v>
      </c>
      <c r="I415" s="17" t="s">
        <v>1154</v>
      </c>
      <c r="J415" s="18">
        <v>307000000</v>
      </c>
      <c r="K415" s="17">
        <v>8</v>
      </c>
      <c r="L415" s="17">
        <v>153.5</v>
      </c>
    </row>
    <row r="416" spans="1:12" x14ac:dyDescent="0.25">
      <c r="A416" s="17">
        <v>2011</v>
      </c>
      <c r="B416" s="39" t="s">
        <v>433</v>
      </c>
      <c r="C416" s="39" t="s">
        <v>434</v>
      </c>
      <c r="D416" s="39" t="s">
        <v>435</v>
      </c>
      <c r="E416" s="39" t="s">
        <v>435</v>
      </c>
      <c r="F416" s="39" t="s">
        <v>436</v>
      </c>
      <c r="G416" s="24" t="s">
        <v>955</v>
      </c>
      <c r="H416" s="27">
        <v>116</v>
      </c>
      <c r="I416" s="17" t="s">
        <v>1155</v>
      </c>
      <c r="J416" s="18">
        <v>196320000</v>
      </c>
      <c r="K416" s="17">
        <v>9</v>
      </c>
      <c r="L416" s="17">
        <v>81.8</v>
      </c>
    </row>
    <row r="417" spans="1:12" x14ac:dyDescent="0.25">
      <c r="A417" s="17">
        <v>2011</v>
      </c>
      <c r="B417" s="39" t="s">
        <v>412</v>
      </c>
      <c r="C417" s="39" t="s">
        <v>413</v>
      </c>
      <c r="D417" s="39" t="s">
        <v>500</v>
      </c>
      <c r="E417" s="39" t="s">
        <v>1091</v>
      </c>
      <c r="F417" s="39" t="s">
        <v>412</v>
      </c>
      <c r="G417" s="24" t="s">
        <v>1156</v>
      </c>
      <c r="H417" s="27">
        <v>1120</v>
      </c>
      <c r="I417" s="17" t="s">
        <v>1157</v>
      </c>
      <c r="J417" s="18">
        <v>691239850</v>
      </c>
      <c r="K417" s="17">
        <v>34</v>
      </c>
      <c r="L417" s="17">
        <v>181.19</v>
      </c>
    </row>
    <row r="418" spans="1:12" x14ac:dyDescent="0.25">
      <c r="A418" s="17">
        <v>2011</v>
      </c>
      <c r="B418" s="39" t="s">
        <v>412</v>
      </c>
      <c r="C418" s="39" t="s">
        <v>413</v>
      </c>
      <c r="D418" s="39" t="s">
        <v>641</v>
      </c>
      <c r="E418" s="39" t="s">
        <v>512</v>
      </c>
      <c r="F418" s="39" t="s">
        <v>412</v>
      </c>
      <c r="G418" s="24" t="s">
        <v>1158</v>
      </c>
      <c r="H418" s="27">
        <v>99</v>
      </c>
      <c r="I418" s="17" t="s">
        <v>1159</v>
      </c>
      <c r="J418" s="18">
        <v>412573500</v>
      </c>
      <c r="K418" s="17">
        <v>26</v>
      </c>
      <c r="L418" s="17">
        <v>135.27000000000001</v>
      </c>
    </row>
    <row r="419" spans="1:12" x14ac:dyDescent="0.25">
      <c r="A419" s="17">
        <v>2011</v>
      </c>
      <c r="B419" s="39" t="s">
        <v>412</v>
      </c>
      <c r="C419" s="39" t="s">
        <v>413</v>
      </c>
      <c r="D419" s="39" t="s">
        <v>641</v>
      </c>
      <c r="E419" s="39" t="s">
        <v>586</v>
      </c>
      <c r="F419" s="39" t="s">
        <v>412</v>
      </c>
      <c r="G419" s="24" t="s">
        <v>1158</v>
      </c>
      <c r="H419" s="27">
        <v>99</v>
      </c>
      <c r="I419" s="17" t="s">
        <v>1160</v>
      </c>
      <c r="J419" s="18">
        <v>600000000</v>
      </c>
      <c r="K419" s="17">
        <v>26</v>
      </c>
      <c r="L419" s="17">
        <v>227.95</v>
      </c>
    </row>
    <row r="420" spans="1:12" x14ac:dyDescent="0.25">
      <c r="A420" s="17">
        <v>2011</v>
      </c>
      <c r="B420" s="39" t="s">
        <v>412</v>
      </c>
      <c r="C420" s="39" t="s">
        <v>422</v>
      </c>
      <c r="D420" s="39" t="s">
        <v>456</v>
      </c>
      <c r="E420" s="39" t="s">
        <v>456</v>
      </c>
      <c r="F420" s="39" t="s">
        <v>412</v>
      </c>
      <c r="G420" s="24" t="s">
        <v>1161</v>
      </c>
      <c r="H420" s="27">
        <v>1792</v>
      </c>
      <c r="I420" s="17" t="s">
        <v>1162</v>
      </c>
      <c r="J420" s="18">
        <v>568540000</v>
      </c>
      <c r="K420" s="17">
        <v>13</v>
      </c>
      <c r="L420" s="17">
        <v>406.1</v>
      </c>
    </row>
    <row r="421" spans="1:12" x14ac:dyDescent="0.25">
      <c r="A421" s="17">
        <v>2011</v>
      </c>
      <c r="B421" s="39" t="s">
        <v>412</v>
      </c>
      <c r="C421" s="39" t="s">
        <v>422</v>
      </c>
      <c r="D421" s="39" t="s">
        <v>456</v>
      </c>
      <c r="E421" s="39" t="s">
        <v>456</v>
      </c>
      <c r="F421" s="39" t="s">
        <v>412</v>
      </c>
      <c r="G421" s="24" t="s">
        <v>1163</v>
      </c>
      <c r="H421" s="27">
        <v>93</v>
      </c>
      <c r="I421" s="17" t="s">
        <v>1164</v>
      </c>
      <c r="J421" s="18">
        <v>1784076000</v>
      </c>
      <c r="K421" s="17">
        <v>31</v>
      </c>
      <c r="L421" s="17">
        <v>1274.3399999999999</v>
      </c>
    </row>
    <row r="422" spans="1:12" x14ac:dyDescent="0.25">
      <c r="A422" s="17">
        <v>2011</v>
      </c>
      <c r="B422" s="39" t="s">
        <v>412</v>
      </c>
      <c r="C422" s="39" t="s">
        <v>413</v>
      </c>
      <c r="D422" s="39" t="s">
        <v>507</v>
      </c>
      <c r="E422" s="39" t="s">
        <v>414</v>
      </c>
      <c r="F422" s="39" t="s">
        <v>412</v>
      </c>
      <c r="G422" s="24" t="s">
        <v>1165</v>
      </c>
      <c r="H422" s="27">
        <v>196</v>
      </c>
      <c r="I422" s="17" t="s">
        <v>1166</v>
      </c>
      <c r="J422" s="18">
        <v>471611250</v>
      </c>
      <c r="K422" s="17">
        <v>13</v>
      </c>
      <c r="L422" s="17">
        <v>169.95</v>
      </c>
    </row>
    <row r="423" spans="1:12" x14ac:dyDescent="0.25">
      <c r="A423" s="17">
        <v>2011</v>
      </c>
      <c r="B423" s="39" t="s">
        <v>412</v>
      </c>
      <c r="C423" s="39" t="s">
        <v>422</v>
      </c>
      <c r="D423" s="39" t="s">
        <v>486</v>
      </c>
      <c r="E423" s="39" t="s">
        <v>486</v>
      </c>
      <c r="F423" s="39" t="s">
        <v>412</v>
      </c>
      <c r="G423" s="24" t="s">
        <v>1167</v>
      </c>
      <c r="H423" s="27">
        <v>230</v>
      </c>
      <c r="I423" s="17" t="s">
        <v>1168</v>
      </c>
      <c r="J423" s="18">
        <v>340000000</v>
      </c>
      <c r="K423" s="17">
        <v>21</v>
      </c>
      <c r="L423" s="17">
        <v>106.91</v>
      </c>
    </row>
    <row r="424" spans="1:12" x14ac:dyDescent="0.25">
      <c r="A424" s="17">
        <v>2011</v>
      </c>
      <c r="B424" s="39" t="s">
        <v>412</v>
      </c>
      <c r="C424" s="39" t="s">
        <v>422</v>
      </c>
      <c r="D424" s="39" t="s">
        <v>486</v>
      </c>
      <c r="E424" s="39" t="s">
        <v>486</v>
      </c>
      <c r="F424" s="39" t="s">
        <v>412</v>
      </c>
      <c r="G424" s="24" t="s">
        <v>540</v>
      </c>
      <c r="H424" s="27">
        <v>331</v>
      </c>
      <c r="I424" s="17" t="s">
        <v>1169</v>
      </c>
      <c r="J424" s="18">
        <v>277202000</v>
      </c>
      <c r="K424" s="17">
        <v>66</v>
      </c>
      <c r="L424" s="17">
        <v>89.42</v>
      </c>
    </row>
    <row r="425" spans="1:12" x14ac:dyDescent="0.25">
      <c r="A425" s="17">
        <v>2011</v>
      </c>
      <c r="B425" s="39" t="s">
        <v>412</v>
      </c>
      <c r="C425" s="39" t="s">
        <v>422</v>
      </c>
      <c r="D425" s="39" t="s">
        <v>456</v>
      </c>
      <c r="E425" s="39" t="s">
        <v>456</v>
      </c>
      <c r="F425" s="39" t="s">
        <v>412</v>
      </c>
      <c r="G425" s="24" t="s">
        <v>621</v>
      </c>
      <c r="H425" s="27">
        <v>96</v>
      </c>
      <c r="I425" s="17" t="s">
        <v>1170</v>
      </c>
      <c r="J425" s="18">
        <v>1223600000</v>
      </c>
      <c r="K425" s="17">
        <v>69</v>
      </c>
      <c r="L425" s="17">
        <v>874</v>
      </c>
    </row>
    <row r="426" spans="1:12" x14ac:dyDescent="0.25">
      <c r="A426" s="17">
        <v>2011</v>
      </c>
      <c r="B426" s="39" t="s">
        <v>412</v>
      </c>
      <c r="C426" s="39" t="s">
        <v>413</v>
      </c>
      <c r="D426" s="39" t="s">
        <v>461</v>
      </c>
      <c r="E426" s="39" t="s">
        <v>804</v>
      </c>
      <c r="F426" s="39" t="s">
        <v>406</v>
      </c>
      <c r="G426" s="24" t="s">
        <v>1171</v>
      </c>
      <c r="H426" s="27">
        <v>1076</v>
      </c>
      <c r="I426" s="17" t="s">
        <v>1172</v>
      </c>
      <c r="J426" s="18">
        <v>705000000</v>
      </c>
      <c r="K426" s="17">
        <v>70</v>
      </c>
      <c r="L426" s="17">
        <v>168.54</v>
      </c>
    </row>
    <row r="427" spans="1:12" x14ac:dyDescent="0.25">
      <c r="A427" s="17">
        <v>2011</v>
      </c>
      <c r="B427" s="40" t="s">
        <v>406</v>
      </c>
      <c r="C427" s="39" t="s">
        <v>407</v>
      </c>
      <c r="D427" s="39" t="s">
        <v>408</v>
      </c>
      <c r="E427" s="39" t="s">
        <v>408</v>
      </c>
      <c r="F427" s="39" t="s">
        <v>406</v>
      </c>
      <c r="G427" s="24" t="s">
        <v>1173</v>
      </c>
      <c r="H427" s="27">
        <v>520</v>
      </c>
      <c r="I427" s="17" t="s">
        <v>1174</v>
      </c>
      <c r="J427" s="18">
        <v>1100000000</v>
      </c>
      <c r="K427" s="17">
        <v>34</v>
      </c>
      <c r="L427" s="17">
        <v>335</v>
      </c>
    </row>
    <row r="428" spans="1:12" x14ac:dyDescent="0.25">
      <c r="A428" s="17">
        <v>2011</v>
      </c>
      <c r="B428" s="39" t="s">
        <v>412</v>
      </c>
      <c r="C428" s="39" t="s">
        <v>413</v>
      </c>
      <c r="D428" s="39" t="s">
        <v>754</v>
      </c>
      <c r="E428" s="39" t="s">
        <v>586</v>
      </c>
      <c r="F428" s="39" t="s">
        <v>412</v>
      </c>
      <c r="G428" s="24" t="s">
        <v>1175</v>
      </c>
      <c r="H428" s="27">
        <v>1033</v>
      </c>
      <c r="I428" s="17" t="s">
        <v>1176</v>
      </c>
      <c r="J428" s="18">
        <v>2025000000</v>
      </c>
      <c r="K428" s="17">
        <v>59</v>
      </c>
      <c r="L428" s="17">
        <v>418.48</v>
      </c>
    </row>
    <row r="429" spans="1:12" x14ac:dyDescent="0.25">
      <c r="A429" s="17">
        <v>2011</v>
      </c>
      <c r="B429" s="39" t="s">
        <v>412</v>
      </c>
      <c r="C429" s="39" t="s">
        <v>413</v>
      </c>
      <c r="D429" s="39" t="s">
        <v>641</v>
      </c>
      <c r="E429" s="39" t="s">
        <v>641</v>
      </c>
      <c r="F429" s="39" t="s">
        <v>412</v>
      </c>
      <c r="G429" s="24" t="s">
        <v>1177</v>
      </c>
      <c r="H429" s="27">
        <v>22</v>
      </c>
      <c r="I429" s="17" t="s">
        <v>1178</v>
      </c>
      <c r="J429" s="18">
        <v>11200000</v>
      </c>
      <c r="K429" s="17">
        <v>23</v>
      </c>
      <c r="L429" s="17">
        <v>2.5</v>
      </c>
    </row>
    <row r="430" spans="1:12" x14ac:dyDescent="0.25">
      <c r="A430" s="17">
        <v>2011</v>
      </c>
      <c r="B430" s="39" t="s">
        <v>412</v>
      </c>
      <c r="C430" s="39" t="s">
        <v>422</v>
      </c>
      <c r="D430" s="39" t="s">
        <v>529</v>
      </c>
      <c r="E430" s="39" t="s">
        <v>529</v>
      </c>
      <c r="F430" s="39" t="s">
        <v>412</v>
      </c>
      <c r="G430" s="24" t="s">
        <v>1179</v>
      </c>
      <c r="H430" s="27">
        <v>473</v>
      </c>
      <c r="I430" s="17" t="s">
        <v>1180</v>
      </c>
      <c r="J430" s="18">
        <v>6000000</v>
      </c>
      <c r="K430" s="17">
        <v>81</v>
      </c>
      <c r="L430" s="17">
        <v>1.01</v>
      </c>
    </row>
    <row r="431" spans="1:12" x14ac:dyDescent="0.25">
      <c r="A431" s="17">
        <v>2011</v>
      </c>
      <c r="B431" s="39" t="s">
        <v>412</v>
      </c>
      <c r="C431" s="39" t="s">
        <v>413</v>
      </c>
      <c r="D431" s="39" t="s">
        <v>522</v>
      </c>
      <c r="E431" s="39" t="s">
        <v>688</v>
      </c>
      <c r="F431" s="39" t="s">
        <v>412</v>
      </c>
      <c r="G431" s="24" t="s">
        <v>1181</v>
      </c>
      <c r="H431" s="27">
        <v>626</v>
      </c>
      <c r="I431" s="17" t="s">
        <v>1182</v>
      </c>
      <c r="J431" s="18">
        <v>4500000</v>
      </c>
      <c r="K431" s="17">
        <v>16</v>
      </c>
      <c r="L431" s="17">
        <v>0.51</v>
      </c>
    </row>
    <row r="432" spans="1:12" x14ac:dyDescent="0.25">
      <c r="A432" s="17">
        <v>2011</v>
      </c>
      <c r="B432" s="39" t="s">
        <v>412</v>
      </c>
      <c r="C432" s="39" t="s">
        <v>413</v>
      </c>
      <c r="D432" s="39" t="s">
        <v>1183</v>
      </c>
      <c r="E432" s="39" t="s">
        <v>688</v>
      </c>
      <c r="F432" s="39" t="s">
        <v>412</v>
      </c>
      <c r="G432" s="24" t="s">
        <v>1184</v>
      </c>
      <c r="H432" s="27">
        <v>249</v>
      </c>
      <c r="I432" s="17" t="s">
        <v>1185</v>
      </c>
      <c r="J432" s="18">
        <v>6000000</v>
      </c>
      <c r="K432" s="17">
        <v>41</v>
      </c>
      <c r="L432" s="17">
        <v>1.5</v>
      </c>
    </row>
    <row r="433" spans="1:12" x14ac:dyDescent="0.25">
      <c r="A433" s="17">
        <v>2011</v>
      </c>
      <c r="B433" s="39" t="s">
        <v>412</v>
      </c>
      <c r="C433" s="39" t="s">
        <v>422</v>
      </c>
      <c r="D433" s="39" t="s">
        <v>529</v>
      </c>
      <c r="E433" s="39" t="s">
        <v>529</v>
      </c>
      <c r="F433" s="39" t="s">
        <v>412</v>
      </c>
      <c r="G433" s="24" t="s">
        <v>1187</v>
      </c>
      <c r="H433" s="27">
        <v>1507</v>
      </c>
      <c r="I433" s="17" t="s">
        <v>1188</v>
      </c>
      <c r="J433" s="18">
        <v>3000000</v>
      </c>
      <c r="K433" s="17">
        <v>67</v>
      </c>
      <c r="L433" s="17">
        <v>1</v>
      </c>
    </row>
    <row r="434" spans="1:12" x14ac:dyDescent="0.25">
      <c r="A434" s="17">
        <v>2011</v>
      </c>
      <c r="B434" s="39" t="s">
        <v>433</v>
      </c>
      <c r="C434" s="39" t="s">
        <v>434</v>
      </c>
      <c r="D434" s="39" t="s">
        <v>542</v>
      </c>
      <c r="E434" s="39" t="s">
        <v>542</v>
      </c>
      <c r="F434" s="39" t="s">
        <v>436</v>
      </c>
      <c r="G434" s="24" t="s">
        <v>1189</v>
      </c>
      <c r="H434" s="27">
        <v>25</v>
      </c>
      <c r="I434" s="17" t="s">
        <v>1190</v>
      </c>
      <c r="J434" s="18">
        <v>2750000</v>
      </c>
      <c r="K434" s="17">
        <v>27</v>
      </c>
      <c r="L434" s="17">
        <v>0.75</v>
      </c>
    </row>
    <row r="435" spans="1:12" x14ac:dyDescent="0.25">
      <c r="A435" s="17">
        <v>2011</v>
      </c>
      <c r="B435" s="39" t="s">
        <v>412</v>
      </c>
      <c r="C435" s="39" t="s">
        <v>413</v>
      </c>
      <c r="D435" s="39" t="s">
        <v>574</v>
      </c>
      <c r="E435" s="39" t="s">
        <v>574</v>
      </c>
      <c r="F435" s="39" t="s">
        <v>412</v>
      </c>
      <c r="G435" s="24" t="s">
        <v>1191</v>
      </c>
      <c r="H435" s="27">
        <v>1042</v>
      </c>
      <c r="I435" s="17" t="s">
        <v>1192</v>
      </c>
      <c r="J435" s="18">
        <v>8500000</v>
      </c>
      <c r="K435" s="17">
        <v>46</v>
      </c>
      <c r="L435" s="17">
        <v>1.76</v>
      </c>
    </row>
    <row r="436" spans="1:12" x14ac:dyDescent="0.25">
      <c r="A436" s="17">
        <v>2011</v>
      </c>
      <c r="B436" s="39" t="s">
        <v>412</v>
      </c>
      <c r="C436" s="39" t="s">
        <v>413</v>
      </c>
      <c r="D436" s="39" t="s">
        <v>522</v>
      </c>
      <c r="E436" s="39" t="s">
        <v>1193</v>
      </c>
      <c r="F436" s="39" t="s">
        <v>412</v>
      </c>
      <c r="G436" s="24" t="s">
        <v>1194</v>
      </c>
      <c r="H436" s="27">
        <v>566</v>
      </c>
      <c r="I436" s="17" t="s">
        <v>1195</v>
      </c>
      <c r="J436" s="18">
        <v>4200000</v>
      </c>
      <c r="K436" s="17">
        <v>69</v>
      </c>
      <c r="L436" s="17">
        <v>1.28</v>
      </c>
    </row>
    <row r="437" spans="1:12" x14ac:dyDescent="0.25">
      <c r="A437" s="17">
        <v>2011</v>
      </c>
      <c r="B437" s="39" t="s">
        <v>412</v>
      </c>
      <c r="C437" s="39" t="s">
        <v>413</v>
      </c>
      <c r="D437" s="39" t="s">
        <v>574</v>
      </c>
      <c r="E437" s="39" t="s">
        <v>574</v>
      </c>
      <c r="F437" s="39" t="s">
        <v>412</v>
      </c>
      <c r="G437" s="24" t="s">
        <v>1196</v>
      </c>
      <c r="H437" s="27">
        <v>954</v>
      </c>
      <c r="I437" s="17" t="s">
        <v>1197</v>
      </c>
      <c r="J437" s="18">
        <v>2300000</v>
      </c>
      <c r="K437" s="17">
        <v>23</v>
      </c>
      <c r="L437" s="17">
        <v>0.5</v>
      </c>
    </row>
    <row r="438" spans="1:12" x14ac:dyDescent="0.25">
      <c r="A438" s="17">
        <v>2011</v>
      </c>
      <c r="B438" s="39" t="s">
        <v>412</v>
      </c>
      <c r="C438" s="39" t="s">
        <v>422</v>
      </c>
      <c r="D438" s="39" t="s">
        <v>529</v>
      </c>
      <c r="E438" s="39" t="s">
        <v>529</v>
      </c>
      <c r="F438" s="39" t="s">
        <v>412</v>
      </c>
      <c r="G438" s="24" t="s">
        <v>1198</v>
      </c>
      <c r="H438" s="27">
        <v>645</v>
      </c>
      <c r="I438" s="17" t="s">
        <v>1199</v>
      </c>
      <c r="J438" s="18">
        <v>7500000</v>
      </c>
      <c r="K438" s="17">
        <v>25</v>
      </c>
      <c r="L438" s="17">
        <v>1.6</v>
      </c>
    </row>
    <row r="439" spans="1:12" x14ac:dyDescent="0.25">
      <c r="A439" s="17">
        <v>2011</v>
      </c>
      <c r="B439" s="39" t="s">
        <v>412</v>
      </c>
      <c r="C439" s="39" t="s">
        <v>413</v>
      </c>
      <c r="D439" s="39" t="s">
        <v>500</v>
      </c>
      <c r="E439" s="39" t="s">
        <v>500</v>
      </c>
      <c r="F439" s="39" t="s">
        <v>412</v>
      </c>
      <c r="G439" s="24" t="s">
        <v>1068</v>
      </c>
      <c r="H439" s="27">
        <v>771</v>
      </c>
      <c r="I439" s="17" t="s">
        <v>1200</v>
      </c>
      <c r="J439" s="18">
        <v>157230000</v>
      </c>
      <c r="K439" s="17">
        <v>17</v>
      </c>
      <c r="L439" s="17">
        <v>52.41</v>
      </c>
    </row>
    <row r="440" spans="1:12" x14ac:dyDescent="0.25">
      <c r="A440" s="17">
        <v>2011</v>
      </c>
      <c r="B440" s="39" t="s">
        <v>412</v>
      </c>
      <c r="C440" s="39" t="s">
        <v>422</v>
      </c>
      <c r="D440" s="39" t="s">
        <v>512</v>
      </c>
      <c r="E440" s="39" t="s">
        <v>512</v>
      </c>
      <c r="F440" s="39" t="s">
        <v>412</v>
      </c>
      <c r="G440" s="24" t="s">
        <v>1123</v>
      </c>
      <c r="H440" s="27">
        <v>194</v>
      </c>
      <c r="I440" s="17" t="s">
        <v>1201</v>
      </c>
      <c r="J440" s="18">
        <v>657620000</v>
      </c>
      <c r="K440" s="17">
        <v>9</v>
      </c>
      <c r="L440" s="17">
        <v>200.8</v>
      </c>
    </row>
    <row r="441" spans="1:12" x14ac:dyDescent="0.25">
      <c r="A441" s="17">
        <v>2011</v>
      </c>
      <c r="B441" s="39" t="s">
        <v>412</v>
      </c>
      <c r="C441" s="39" t="s">
        <v>422</v>
      </c>
      <c r="D441" s="39" t="s">
        <v>512</v>
      </c>
      <c r="E441" s="39" t="s">
        <v>512</v>
      </c>
      <c r="F441" s="39" t="s">
        <v>412</v>
      </c>
      <c r="G441" s="24" t="s">
        <v>1123</v>
      </c>
      <c r="H441" s="27">
        <v>194</v>
      </c>
      <c r="I441" s="17" t="s">
        <v>1202</v>
      </c>
      <c r="J441" s="18">
        <v>120240000</v>
      </c>
      <c r="K441" s="17">
        <v>10</v>
      </c>
      <c r="L441" s="17">
        <v>33.4</v>
      </c>
    </row>
    <row r="442" spans="1:12" x14ac:dyDescent="0.25">
      <c r="A442" s="17">
        <v>2011</v>
      </c>
      <c r="B442" s="39" t="s">
        <v>412</v>
      </c>
      <c r="C442" s="39" t="s">
        <v>422</v>
      </c>
      <c r="D442" s="39" t="s">
        <v>512</v>
      </c>
      <c r="E442" s="39" t="s">
        <v>512</v>
      </c>
      <c r="F442" s="39" t="s">
        <v>412</v>
      </c>
      <c r="G442" s="24" t="s">
        <v>1123</v>
      </c>
      <c r="H442" s="27">
        <v>194</v>
      </c>
      <c r="I442" s="17" t="s">
        <v>1203</v>
      </c>
      <c r="J442" s="18">
        <v>116900000</v>
      </c>
      <c r="K442" s="17">
        <v>10</v>
      </c>
      <c r="L442" s="17">
        <v>33.4</v>
      </c>
    </row>
    <row r="443" spans="1:12" x14ac:dyDescent="0.25">
      <c r="A443" s="17">
        <v>2011</v>
      </c>
      <c r="B443" s="39" t="s">
        <v>412</v>
      </c>
      <c r="C443" s="39" t="s">
        <v>422</v>
      </c>
      <c r="D443" s="39" t="s">
        <v>512</v>
      </c>
      <c r="E443" s="39" t="s">
        <v>512</v>
      </c>
      <c r="F443" s="39" t="s">
        <v>412</v>
      </c>
      <c r="G443" s="24" t="s">
        <v>1123</v>
      </c>
      <c r="H443" s="27">
        <v>194</v>
      </c>
      <c r="I443" s="17" t="s">
        <v>1204</v>
      </c>
      <c r="J443" s="18">
        <v>107448000</v>
      </c>
      <c r="K443" s="17">
        <v>10</v>
      </c>
      <c r="L443" s="17">
        <v>32.56</v>
      </c>
    </row>
    <row r="444" spans="1:12" x14ac:dyDescent="0.25">
      <c r="A444" s="17">
        <v>2011</v>
      </c>
      <c r="B444" s="39" t="s">
        <v>412</v>
      </c>
      <c r="C444" s="39" t="s">
        <v>413</v>
      </c>
      <c r="D444" s="39" t="s">
        <v>500</v>
      </c>
      <c r="E444" s="39" t="s">
        <v>512</v>
      </c>
      <c r="F444" s="39" t="s">
        <v>412</v>
      </c>
      <c r="G444" s="24" t="s">
        <v>1205</v>
      </c>
      <c r="H444" s="27">
        <v>76</v>
      </c>
      <c r="I444" s="17" t="s">
        <v>1206</v>
      </c>
      <c r="J444" s="18">
        <v>1581742500</v>
      </c>
      <c r="K444" s="17">
        <v>79</v>
      </c>
      <c r="L444" s="17">
        <v>486.69</v>
      </c>
    </row>
    <row r="445" spans="1:12" x14ac:dyDescent="0.25">
      <c r="A445" s="17">
        <v>2011</v>
      </c>
      <c r="B445" s="39" t="s">
        <v>412</v>
      </c>
      <c r="C445" s="39" t="s">
        <v>422</v>
      </c>
      <c r="D445" s="39" t="s">
        <v>423</v>
      </c>
      <c r="E445" s="39" t="s">
        <v>529</v>
      </c>
      <c r="F445" s="39" t="s">
        <v>412</v>
      </c>
      <c r="G445" s="24" t="s">
        <v>662</v>
      </c>
      <c r="H445" s="27">
        <v>1251</v>
      </c>
      <c r="I445" s="17" t="s">
        <v>1207</v>
      </c>
      <c r="J445" s="18">
        <v>726313500</v>
      </c>
      <c r="K445" s="17">
        <v>35</v>
      </c>
      <c r="L445" s="17">
        <v>198.99</v>
      </c>
    </row>
    <row r="446" spans="1:12" x14ac:dyDescent="0.25">
      <c r="A446" s="17">
        <v>2011</v>
      </c>
      <c r="B446" s="39" t="s">
        <v>412</v>
      </c>
      <c r="C446" s="39" t="s">
        <v>413</v>
      </c>
      <c r="D446" s="39" t="s">
        <v>507</v>
      </c>
      <c r="E446" s="39" t="s">
        <v>804</v>
      </c>
      <c r="F446" s="39" t="s">
        <v>406</v>
      </c>
      <c r="G446" s="24" t="s">
        <v>1208</v>
      </c>
      <c r="H446" s="27">
        <v>1291</v>
      </c>
      <c r="I446" s="17" t="s">
        <v>1209</v>
      </c>
      <c r="J446" s="18">
        <v>465000000</v>
      </c>
      <c r="K446" s="17">
        <v>11</v>
      </c>
      <c r="L446" s="17">
        <v>132.66</v>
      </c>
    </row>
    <row r="447" spans="1:12" x14ac:dyDescent="0.25">
      <c r="A447" s="17">
        <v>2011</v>
      </c>
      <c r="B447" s="39" t="s">
        <v>412</v>
      </c>
      <c r="C447" s="39" t="s">
        <v>413</v>
      </c>
      <c r="D447" s="39" t="s">
        <v>500</v>
      </c>
      <c r="E447" s="39" t="s">
        <v>500</v>
      </c>
      <c r="F447" s="39" t="s">
        <v>412</v>
      </c>
      <c r="G447" s="24" t="s">
        <v>1210</v>
      </c>
      <c r="H447" s="27">
        <v>756</v>
      </c>
      <c r="I447" s="17" t="s">
        <v>1211</v>
      </c>
      <c r="J447" s="18">
        <v>2806965000</v>
      </c>
      <c r="K447" s="17">
        <v>92</v>
      </c>
      <c r="L447" s="17">
        <v>623.77</v>
      </c>
    </row>
    <row r="448" spans="1:12" x14ac:dyDescent="0.25">
      <c r="A448" s="17">
        <v>2011</v>
      </c>
      <c r="B448" s="39" t="s">
        <v>412</v>
      </c>
      <c r="C448" s="39" t="s">
        <v>413</v>
      </c>
      <c r="D448" s="39" t="s">
        <v>461</v>
      </c>
      <c r="E448" s="39" t="s">
        <v>586</v>
      </c>
      <c r="F448" s="39" t="s">
        <v>412</v>
      </c>
      <c r="G448" s="24" t="s">
        <v>1212</v>
      </c>
      <c r="H448" s="27">
        <v>431</v>
      </c>
      <c r="I448" s="17" t="s">
        <v>1213</v>
      </c>
      <c r="J448" s="18">
        <v>2576120499.99511</v>
      </c>
      <c r="K448" s="17">
        <v>85</v>
      </c>
      <c r="L448" s="17">
        <v>1086.06</v>
      </c>
    </row>
    <row r="449" spans="1:12" x14ac:dyDescent="0.25">
      <c r="A449" s="17">
        <v>2011</v>
      </c>
      <c r="B449" s="39" t="s">
        <v>412</v>
      </c>
      <c r="C449" s="39" t="s">
        <v>413</v>
      </c>
      <c r="D449" s="39" t="s">
        <v>522</v>
      </c>
      <c r="E449" s="39" t="s">
        <v>1193</v>
      </c>
      <c r="F449" s="39" t="s">
        <v>412</v>
      </c>
      <c r="G449" s="24" t="s">
        <v>1214</v>
      </c>
      <c r="H449" s="27">
        <v>1280</v>
      </c>
      <c r="I449" s="17" t="s">
        <v>1159</v>
      </c>
      <c r="J449" s="18">
        <v>158136000</v>
      </c>
      <c r="K449" s="17">
        <v>7</v>
      </c>
      <c r="L449" s="17">
        <v>65</v>
      </c>
    </row>
    <row r="450" spans="1:12" x14ac:dyDescent="0.25">
      <c r="A450" s="17">
        <v>2011</v>
      </c>
      <c r="B450" s="39" t="s">
        <v>412</v>
      </c>
      <c r="C450" s="39" t="s">
        <v>413</v>
      </c>
      <c r="D450" s="39" t="s">
        <v>507</v>
      </c>
      <c r="E450" s="39" t="s">
        <v>1091</v>
      </c>
      <c r="F450" s="39" t="s">
        <v>412</v>
      </c>
      <c r="G450" s="24" t="s">
        <v>1215</v>
      </c>
      <c r="H450" s="27">
        <v>28</v>
      </c>
      <c r="I450" s="17" t="s">
        <v>1216</v>
      </c>
      <c r="J450" s="18">
        <v>800000000</v>
      </c>
      <c r="K450" s="17">
        <v>31</v>
      </c>
      <c r="L450" s="17">
        <v>180.97</v>
      </c>
    </row>
    <row r="451" spans="1:12" x14ac:dyDescent="0.25">
      <c r="A451" s="17">
        <v>2012</v>
      </c>
      <c r="B451" s="39" t="s">
        <v>412</v>
      </c>
      <c r="C451" s="39" t="s">
        <v>413</v>
      </c>
      <c r="D451" s="39" t="s">
        <v>616</v>
      </c>
      <c r="E451" s="39" t="s">
        <v>616</v>
      </c>
      <c r="F451" s="39" t="s">
        <v>412</v>
      </c>
      <c r="G451" s="24" t="s">
        <v>1217</v>
      </c>
      <c r="H451" s="27">
        <v>92</v>
      </c>
      <c r="I451" s="17" t="s">
        <v>1218</v>
      </c>
      <c r="J451" s="18">
        <v>2000000</v>
      </c>
      <c r="K451" s="17">
        <v>27</v>
      </c>
      <c r="L451" s="17">
        <v>1</v>
      </c>
    </row>
    <row r="452" spans="1:12" x14ac:dyDescent="0.25">
      <c r="A452" s="17">
        <v>2012</v>
      </c>
      <c r="B452" s="39" t="s">
        <v>412</v>
      </c>
      <c r="C452" s="39" t="s">
        <v>413</v>
      </c>
      <c r="D452" s="39" t="s">
        <v>616</v>
      </c>
      <c r="E452" s="39" t="s">
        <v>616</v>
      </c>
      <c r="F452" s="39" t="s">
        <v>412</v>
      </c>
      <c r="G452" s="24" t="s">
        <v>1217</v>
      </c>
      <c r="H452" s="27">
        <v>92</v>
      </c>
      <c r="I452" s="17" t="s">
        <v>1219</v>
      </c>
      <c r="J452" s="18">
        <v>9730000</v>
      </c>
      <c r="K452" s="17">
        <v>27</v>
      </c>
      <c r="L452" s="17">
        <v>2.78</v>
      </c>
    </row>
    <row r="453" spans="1:12" x14ac:dyDescent="0.25">
      <c r="A453" s="17">
        <v>2012</v>
      </c>
      <c r="B453" s="39" t="s">
        <v>412</v>
      </c>
      <c r="C453" s="39" t="s">
        <v>413</v>
      </c>
      <c r="D453" s="39" t="s">
        <v>616</v>
      </c>
      <c r="E453" s="39" t="s">
        <v>616</v>
      </c>
      <c r="F453" s="39" t="s">
        <v>412</v>
      </c>
      <c r="G453" s="24" t="s">
        <v>1220</v>
      </c>
      <c r="H453" s="27">
        <v>90</v>
      </c>
      <c r="I453" s="17" t="s">
        <v>1221</v>
      </c>
      <c r="J453" s="18">
        <v>11396000</v>
      </c>
      <c r="K453" s="17">
        <v>88</v>
      </c>
      <c r="L453" s="17">
        <v>2.96</v>
      </c>
    </row>
    <row r="454" spans="1:12" x14ac:dyDescent="0.25">
      <c r="A454" s="17">
        <v>2012</v>
      </c>
      <c r="B454" s="39" t="s">
        <v>412</v>
      </c>
      <c r="C454" s="39" t="s">
        <v>422</v>
      </c>
      <c r="D454" s="39" t="s">
        <v>451</v>
      </c>
      <c r="E454" s="39" t="s">
        <v>529</v>
      </c>
      <c r="F454" s="39" t="s">
        <v>412</v>
      </c>
      <c r="G454" s="24" t="s">
        <v>1222</v>
      </c>
      <c r="H454" s="27">
        <v>167</v>
      </c>
      <c r="I454" s="17" t="s">
        <v>1223</v>
      </c>
      <c r="J454" s="18">
        <v>963138000</v>
      </c>
      <c r="K454" s="17">
        <v>44</v>
      </c>
      <c r="L454" s="17">
        <v>291</v>
      </c>
    </row>
    <row r="455" spans="1:12" x14ac:dyDescent="0.25">
      <c r="A455" s="17">
        <v>2012</v>
      </c>
      <c r="B455" s="39" t="s">
        <v>412</v>
      </c>
      <c r="C455" s="39" t="s">
        <v>413</v>
      </c>
      <c r="D455" s="39" t="s">
        <v>496</v>
      </c>
      <c r="E455" s="39" t="s">
        <v>1091</v>
      </c>
      <c r="F455" s="39" t="s">
        <v>412</v>
      </c>
      <c r="G455" s="24" t="s">
        <v>1224</v>
      </c>
      <c r="H455" s="27">
        <v>1644</v>
      </c>
      <c r="I455" s="17" t="s">
        <v>1225</v>
      </c>
      <c r="J455" s="18">
        <v>341968800</v>
      </c>
      <c r="K455" s="17">
        <v>16</v>
      </c>
      <c r="L455" s="17">
        <v>154.04</v>
      </c>
    </row>
    <row r="456" spans="1:12" x14ac:dyDescent="0.25">
      <c r="A456" s="17">
        <v>2012</v>
      </c>
      <c r="B456" s="39" t="s">
        <v>412</v>
      </c>
      <c r="C456" s="39" t="s">
        <v>413</v>
      </c>
      <c r="D456" s="39" t="s">
        <v>627</v>
      </c>
      <c r="E456" s="39" t="s">
        <v>523</v>
      </c>
      <c r="F456" s="39" t="s">
        <v>412</v>
      </c>
      <c r="G456" s="24" t="s">
        <v>1226</v>
      </c>
      <c r="H456" s="27">
        <v>1248</v>
      </c>
      <c r="I456" s="17" t="s">
        <v>1227</v>
      </c>
      <c r="J456" s="18">
        <v>70000000</v>
      </c>
      <c r="K456" s="17">
        <v>7</v>
      </c>
      <c r="L456" s="17">
        <v>30</v>
      </c>
    </row>
    <row r="457" spans="1:12" x14ac:dyDescent="0.25">
      <c r="A457" s="17">
        <v>2012</v>
      </c>
      <c r="B457" s="39" t="s">
        <v>412</v>
      </c>
      <c r="C457" s="39" t="s">
        <v>413</v>
      </c>
      <c r="D457" s="39" t="s">
        <v>627</v>
      </c>
      <c r="E457" s="39" t="s">
        <v>523</v>
      </c>
      <c r="F457" s="39" t="s">
        <v>412</v>
      </c>
      <c r="G457" s="24" t="s">
        <v>1226</v>
      </c>
      <c r="H457" s="27">
        <v>1248</v>
      </c>
      <c r="I457" s="17" t="s">
        <v>1228</v>
      </c>
      <c r="J457" s="18">
        <v>311140000</v>
      </c>
      <c r="K457" s="17">
        <v>5</v>
      </c>
      <c r="L457" s="17">
        <v>155.57</v>
      </c>
    </row>
    <row r="458" spans="1:12" x14ac:dyDescent="0.25">
      <c r="A458" s="17">
        <v>2012</v>
      </c>
      <c r="B458" s="39" t="s">
        <v>417</v>
      </c>
      <c r="C458" s="39" t="s">
        <v>418</v>
      </c>
      <c r="D458" s="39" t="s">
        <v>419</v>
      </c>
      <c r="E458" s="39" t="s">
        <v>419</v>
      </c>
      <c r="F458" s="39" t="s">
        <v>417</v>
      </c>
      <c r="G458" s="24" t="s">
        <v>1229</v>
      </c>
      <c r="H458" s="27">
        <v>90</v>
      </c>
      <c r="I458" s="17" t="s">
        <v>1230</v>
      </c>
      <c r="J458" s="18">
        <v>540000000</v>
      </c>
      <c r="K458" s="17">
        <v>8</v>
      </c>
      <c r="L458" s="17">
        <v>475</v>
      </c>
    </row>
    <row r="459" spans="1:12" x14ac:dyDescent="0.25">
      <c r="A459" s="17">
        <v>2012</v>
      </c>
      <c r="B459" s="39" t="s">
        <v>412</v>
      </c>
      <c r="C459" s="39" t="s">
        <v>422</v>
      </c>
      <c r="D459" s="39" t="s">
        <v>451</v>
      </c>
      <c r="E459" s="39" t="s">
        <v>451</v>
      </c>
      <c r="F459" s="39" t="s">
        <v>412</v>
      </c>
      <c r="G459" s="24" t="s">
        <v>1163</v>
      </c>
      <c r="H459" s="27">
        <v>93</v>
      </c>
      <c r="I459" s="17" t="s">
        <v>1231</v>
      </c>
      <c r="J459" s="18">
        <v>456115200</v>
      </c>
      <c r="K459" s="17">
        <v>31</v>
      </c>
      <c r="L459" s="17">
        <v>356.34</v>
      </c>
    </row>
    <row r="460" spans="1:12" x14ac:dyDescent="0.25">
      <c r="A460" s="17">
        <v>2012</v>
      </c>
      <c r="B460" s="39" t="s">
        <v>412</v>
      </c>
      <c r="C460" s="39" t="s">
        <v>413</v>
      </c>
      <c r="D460" s="39" t="s">
        <v>522</v>
      </c>
      <c r="E460" s="39" t="s">
        <v>523</v>
      </c>
      <c r="F460" s="39" t="s">
        <v>412</v>
      </c>
      <c r="G460" s="24" t="s">
        <v>1232</v>
      </c>
      <c r="H460" s="27">
        <v>18</v>
      </c>
      <c r="I460" s="17" t="s">
        <v>1233</v>
      </c>
      <c r="J460" s="18">
        <v>1672000</v>
      </c>
      <c r="K460" s="17">
        <v>50</v>
      </c>
      <c r="L460" s="17">
        <v>0.38</v>
      </c>
    </row>
    <row r="461" spans="1:12" x14ac:dyDescent="0.25">
      <c r="A461" s="17">
        <v>2012</v>
      </c>
      <c r="B461" s="39" t="s">
        <v>412</v>
      </c>
      <c r="C461" s="39" t="s">
        <v>422</v>
      </c>
      <c r="D461" s="39" t="s">
        <v>486</v>
      </c>
      <c r="E461" s="39" t="s">
        <v>486</v>
      </c>
      <c r="F461" s="39" t="s">
        <v>412</v>
      </c>
      <c r="G461" s="24" t="s">
        <v>743</v>
      </c>
      <c r="H461" s="27">
        <v>232</v>
      </c>
      <c r="I461" s="17" t="s">
        <v>1234</v>
      </c>
      <c r="J461" s="18">
        <v>121660000</v>
      </c>
      <c r="K461" s="17">
        <v>159</v>
      </c>
      <c r="L461" s="17">
        <v>43.45</v>
      </c>
    </row>
    <row r="462" spans="1:12" x14ac:dyDescent="0.25">
      <c r="A462" s="17">
        <v>2012</v>
      </c>
      <c r="B462" s="39" t="s">
        <v>412</v>
      </c>
      <c r="C462" s="39" t="s">
        <v>422</v>
      </c>
      <c r="D462" s="39" t="s">
        <v>486</v>
      </c>
      <c r="E462" s="39" t="s">
        <v>486</v>
      </c>
      <c r="F462" s="39" t="s">
        <v>412</v>
      </c>
      <c r="G462" s="24" t="s">
        <v>743</v>
      </c>
      <c r="H462" s="27">
        <v>232</v>
      </c>
      <c r="I462" s="17" t="s">
        <v>1235</v>
      </c>
      <c r="J462" s="18">
        <v>104760000</v>
      </c>
      <c r="K462" s="17" t="s">
        <v>854</v>
      </c>
      <c r="L462" s="17">
        <v>38.799999999999997</v>
      </c>
    </row>
    <row r="463" spans="1:12" x14ac:dyDescent="0.25">
      <c r="A463" s="17">
        <v>2012</v>
      </c>
      <c r="B463" s="39" t="s">
        <v>433</v>
      </c>
      <c r="C463" s="39" t="s">
        <v>434</v>
      </c>
      <c r="D463" s="39" t="s">
        <v>444</v>
      </c>
      <c r="E463" s="39" t="s">
        <v>444</v>
      </c>
      <c r="F463" s="39" t="s">
        <v>436</v>
      </c>
      <c r="G463" s="24" t="s">
        <v>947</v>
      </c>
      <c r="H463" s="27">
        <v>137</v>
      </c>
      <c r="I463" s="17" t="s">
        <v>1236</v>
      </c>
      <c r="J463" s="18">
        <v>199652122</v>
      </c>
      <c r="K463" s="17">
        <v>6</v>
      </c>
      <c r="L463" s="17">
        <v>51.12</v>
      </c>
    </row>
    <row r="464" spans="1:12" x14ac:dyDescent="0.25">
      <c r="A464" s="17">
        <v>2012</v>
      </c>
      <c r="B464" s="39" t="s">
        <v>412</v>
      </c>
      <c r="C464" s="39" t="s">
        <v>413</v>
      </c>
      <c r="D464" s="39" t="s">
        <v>500</v>
      </c>
      <c r="E464" s="39" t="s">
        <v>500</v>
      </c>
      <c r="F464" s="39" t="s">
        <v>412</v>
      </c>
      <c r="G464" s="24" t="s">
        <v>1238</v>
      </c>
      <c r="H464" s="27">
        <v>877</v>
      </c>
      <c r="I464" s="17" t="s">
        <v>1239</v>
      </c>
      <c r="J464" s="18">
        <v>500000</v>
      </c>
      <c r="K464" s="17">
        <v>30</v>
      </c>
      <c r="L464" s="17">
        <v>8.09E-2</v>
      </c>
    </row>
    <row r="465" spans="1:12" x14ac:dyDescent="0.25">
      <c r="A465" s="17">
        <v>2012</v>
      </c>
      <c r="B465" s="39" t="s">
        <v>412</v>
      </c>
      <c r="C465" s="39" t="s">
        <v>413</v>
      </c>
      <c r="D465" s="39" t="s">
        <v>500</v>
      </c>
      <c r="E465" s="39" t="s">
        <v>500</v>
      </c>
      <c r="F465" s="39" t="s">
        <v>412</v>
      </c>
      <c r="G465" s="24" t="s">
        <v>1238</v>
      </c>
      <c r="H465" s="27">
        <v>877</v>
      </c>
      <c r="I465" s="17" t="s">
        <v>1240</v>
      </c>
      <c r="J465" s="18">
        <v>500000</v>
      </c>
      <c r="K465" s="17" t="s">
        <v>1241</v>
      </c>
      <c r="L465" s="17">
        <v>8.09E-2</v>
      </c>
    </row>
    <row r="466" spans="1:12" x14ac:dyDescent="0.25">
      <c r="A466" s="17">
        <v>2012</v>
      </c>
      <c r="B466" s="39" t="s">
        <v>412</v>
      </c>
      <c r="C466" s="39" t="s">
        <v>422</v>
      </c>
      <c r="D466" s="39" t="s">
        <v>512</v>
      </c>
      <c r="E466" s="39" t="s">
        <v>512</v>
      </c>
      <c r="F466" s="39" t="s">
        <v>412</v>
      </c>
      <c r="G466" s="24" t="s">
        <v>1142</v>
      </c>
      <c r="H466" s="27">
        <v>505</v>
      </c>
      <c r="I466" s="17" t="s">
        <v>1242</v>
      </c>
      <c r="J466" s="18">
        <v>488813250</v>
      </c>
      <c r="K466" s="17">
        <v>14</v>
      </c>
      <c r="L466" s="17">
        <v>151.57</v>
      </c>
    </row>
    <row r="467" spans="1:12" x14ac:dyDescent="0.25">
      <c r="A467" s="17">
        <v>2012</v>
      </c>
      <c r="B467" s="39" t="s">
        <v>412</v>
      </c>
      <c r="C467" s="39" t="s">
        <v>422</v>
      </c>
      <c r="D467" s="39" t="s">
        <v>512</v>
      </c>
      <c r="E467" s="39" t="s">
        <v>512</v>
      </c>
      <c r="F467" s="39" t="s">
        <v>412</v>
      </c>
      <c r="G467" s="24" t="s">
        <v>1142</v>
      </c>
      <c r="H467" s="27">
        <v>505</v>
      </c>
      <c r="I467" s="17" t="s">
        <v>1243</v>
      </c>
      <c r="J467" s="18">
        <v>431250000</v>
      </c>
      <c r="K467" s="17">
        <v>11</v>
      </c>
      <c r="L467" s="17">
        <v>115</v>
      </c>
    </row>
    <row r="468" spans="1:12" x14ac:dyDescent="0.25">
      <c r="A468" s="17">
        <v>2012</v>
      </c>
      <c r="B468" s="39" t="s">
        <v>412</v>
      </c>
      <c r="C468" s="39" t="s">
        <v>422</v>
      </c>
      <c r="D468" s="39" t="s">
        <v>512</v>
      </c>
      <c r="E468" s="39" t="s">
        <v>512</v>
      </c>
      <c r="F468" s="39" t="s">
        <v>412</v>
      </c>
      <c r="G468" s="24" t="s">
        <v>1142</v>
      </c>
      <c r="H468" s="27">
        <v>505</v>
      </c>
      <c r="I468" s="17" t="s">
        <v>1244</v>
      </c>
      <c r="J468" s="18">
        <v>361927200</v>
      </c>
      <c r="K468" s="17">
        <v>10</v>
      </c>
      <c r="L468" s="17">
        <v>158.74</v>
      </c>
    </row>
    <row r="469" spans="1:12" x14ac:dyDescent="0.25">
      <c r="A469" s="17">
        <v>2012</v>
      </c>
      <c r="B469" s="39" t="s">
        <v>412</v>
      </c>
      <c r="C469" s="39" t="s">
        <v>422</v>
      </c>
      <c r="D469" s="39" t="s">
        <v>512</v>
      </c>
      <c r="E469" s="39" t="s">
        <v>512</v>
      </c>
      <c r="F469" s="39" t="s">
        <v>412</v>
      </c>
      <c r="G469" s="24" t="s">
        <v>1142</v>
      </c>
      <c r="H469" s="27">
        <v>505</v>
      </c>
      <c r="I469" s="17" t="s">
        <v>1245</v>
      </c>
      <c r="J469" s="18">
        <v>286276800</v>
      </c>
      <c r="K469" s="17">
        <v>8</v>
      </c>
      <c r="L469" s="17">
        <v>127.74</v>
      </c>
    </row>
    <row r="470" spans="1:12" x14ac:dyDescent="0.25">
      <c r="A470" s="17">
        <v>2012</v>
      </c>
      <c r="B470" s="39" t="s">
        <v>412</v>
      </c>
      <c r="C470" s="39" t="s">
        <v>422</v>
      </c>
      <c r="D470" s="39" t="s">
        <v>512</v>
      </c>
      <c r="E470" s="39" t="s">
        <v>512</v>
      </c>
      <c r="F470" s="39" t="s">
        <v>412</v>
      </c>
      <c r="G470" s="24" t="s">
        <v>1142</v>
      </c>
      <c r="H470" s="27">
        <v>505</v>
      </c>
      <c r="I470" s="17" t="s">
        <v>1246</v>
      </c>
      <c r="J470" s="18">
        <v>855000000</v>
      </c>
      <c r="K470" s="17">
        <v>23</v>
      </c>
      <c r="L470" s="17">
        <v>184.1</v>
      </c>
    </row>
    <row r="471" spans="1:12" x14ac:dyDescent="0.25">
      <c r="A471" s="17">
        <v>2012</v>
      </c>
      <c r="B471" s="39" t="s">
        <v>412</v>
      </c>
      <c r="C471" s="39" t="s">
        <v>422</v>
      </c>
      <c r="D471" s="39" t="s">
        <v>512</v>
      </c>
      <c r="E471" s="39" t="s">
        <v>512</v>
      </c>
      <c r="F471" s="39" t="s">
        <v>412</v>
      </c>
      <c r="G471" s="24" t="s">
        <v>1142</v>
      </c>
      <c r="H471" s="27">
        <v>505</v>
      </c>
      <c r="I471" s="17" t="s">
        <v>1247</v>
      </c>
      <c r="J471" s="18">
        <v>493271000</v>
      </c>
      <c r="K471" s="17">
        <v>16</v>
      </c>
      <c r="L471" s="17">
        <v>240.62</v>
      </c>
    </row>
    <row r="472" spans="1:12" x14ac:dyDescent="0.25">
      <c r="A472" s="17">
        <v>2012</v>
      </c>
      <c r="B472" s="39" t="s">
        <v>412</v>
      </c>
      <c r="C472" s="39" t="s">
        <v>413</v>
      </c>
      <c r="D472" s="39" t="s">
        <v>1183</v>
      </c>
      <c r="E472" s="39" t="s">
        <v>586</v>
      </c>
      <c r="F472" s="39" t="s">
        <v>412</v>
      </c>
      <c r="G472" s="24" t="s">
        <v>1248</v>
      </c>
      <c r="H472" s="27">
        <v>759</v>
      </c>
      <c r="I472" s="17" t="s">
        <v>1249</v>
      </c>
      <c r="J472" s="18">
        <v>1996500000</v>
      </c>
      <c r="K472" s="17">
        <v>39</v>
      </c>
      <c r="L472" s="17">
        <v>665.5</v>
      </c>
    </row>
    <row r="473" spans="1:12" x14ac:dyDescent="0.25">
      <c r="A473" s="17">
        <v>2012</v>
      </c>
      <c r="B473" s="39" t="s">
        <v>412</v>
      </c>
      <c r="C473" s="39" t="s">
        <v>413</v>
      </c>
      <c r="D473" s="39" t="s">
        <v>414</v>
      </c>
      <c r="E473" s="39" t="s">
        <v>641</v>
      </c>
      <c r="F473" s="39" t="s">
        <v>412</v>
      </c>
      <c r="G473" s="24" t="s">
        <v>1251</v>
      </c>
      <c r="H473" s="27">
        <v>919</v>
      </c>
      <c r="I473" s="17" t="s">
        <v>580</v>
      </c>
      <c r="J473" s="18">
        <v>676020000</v>
      </c>
      <c r="K473" s="17">
        <v>30</v>
      </c>
      <c r="L473" s="17">
        <v>217.72</v>
      </c>
    </row>
    <row r="474" spans="1:12" x14ac:dyDescent="0.25">
      <c r="A474" s="17">
        <v>2012</v>
      </c>
      <c r="B474" s="39" t="s">
        <v>412</v>
      </c>
      <c r="C474" s="39" t="s">
        <v>413</v>
      </c>
      <c r="D474" s="39" t="s">
        <v>616</v>
      </c>
      <c r="E474" s="39" t="s">
        <v>641</v>
      </c>
      <c r="F474" s="39" t="s">
        <v>412</v>
      </c>
      <c r="G474" s="24" t="s">
        <v>1252</v>
      </c>
      <c r="H474" s="27">
        <v>1548</v>
      </c>
      <c r="I474" s="17" t="s">
        <v>1253</v>
      </c>
      <c r="J474" s="18">
        <v>405409500</v>
      </c>
      <c r="K474" s="17">
        <v>14</v>
      </c>
      <c r="L474" s="17">
        <v>117.51</v>
      </c>
    </row>
    <row r="475" spans="1:12" x14ac:dyDescent="0.25">
      <c r="A475" s="17">
        <v>2012</v>
      </c>
      <c r="B475" s="39" t="s">
        <v>412</v>
      </c>
      <c r="C475" s="39" t="s">
        <v>413</v>
      </c>
      <c r="D475" s="39" t="s">
        <v>507</v>
      </c>
      <c r="E475" s="39" t="s">
        <v>571</v>
      </c>
      <c r="F475" s="39" t="s">
        <v>406</v>
      </c>
      <c r="G475" s="24" t="s">
        <v>1254</v>
      </c>
      <c r="H475" s="27">
        <v>1050</v>
      </c>
      <c r="I475" s="17" t="s">
        <v>1255</v>
      </c>
      <c r="J475" s="18">
        <v>486750000</v>
      </c>
      <c r="K475" s="17">
        <v>7</v>
      </c>
      <c r="L475" s="17">
        <v>162.25</v>
      </c>
    </row>
    <row r="476" spans="1:12" x14ac:dyDescent="0.25">
      <c r="A476" s="17">
        <v>2012</v>
      </c>
      <c r="B476" s="39" t="s">
        <v>412</v>
      </c>
      <c r="C476" s="39" t="s">
        <v>422</v>
      </c>
      <c r="D476" s="39" t="s">
        <v>423</v>
      </c>
      <c r="E476" s="39" t="s">
        <v>451</v>
      </c>
      <c r="F476" s="39" t="s">
        <v>412</v>
      </c>
      <c r="G476" s="24" t="s">
        <v>662</v>
      </c>
      <c r="H476" s="27">
        <v>794</v>
      </c>
      <c r="I476" s="17" t="s">
        <v>1256</v>
      </c>
      <c r="J476" s="18">
        <v>115000000</v>
      </c>
      <c r="K476" s="17">
        <v>28</v>
      </c>
      <c r="L476" s="17">
        <v>51.5</v>
      </c>
    </row>
    <row r="477" spans="1:12" x14ac:dyDescent="0.25">
      <c r="A477" s="17">
        <v>2012</v>
      </c>
      <c r="B477" s="39" t="s">
        <v>433</v>
      </c>
      <c r="C477" s="39" t="s">
        <v>434</v>
      </c>
      <c r="D477" s="39" t="s">
        <v>444</v>
      </c>
      <c r="E477" s="39" t="s">
        <v>444</v>
      </c>
      <c r="F477" s="39" t="s">
        <v>436</v>
      </c>
      <c r="G477" s="24" t="s">
        <v>990</v>
      </c>
      <c r="H477" s="27">
        <v>135</v>
      </c>
      <c r="I477" s="17" t="s">
        <v>1257</v>
      </c>
      <c r="J477" s="18">
        <v>83385029</v>
      </c>
      <c r="K477" s="17">
        <v>2</v>
      </c>
      <c r="L477" s="17">
        <v>23.1</v>
      </c>
    </row>
    <row r="478" spans="1:12" x14ac:dyDescent="0.25">
      <c r="A478" s="17">
        <v>2012</v>
      </c>
      <c r="B478" s="39" t="s">
        <v>433</v>
      </c>
      <c r="C478" s="39" t="s">
        <v>434</v>
      </c>
      <c r="D478" s="39" t="s">
        <v>444</v>
      </c>
      <c r="E478" s="39" t="s">
        <v>444</v>
      </c>
      <c r="F478" s="39" t="s">
        <v>436</v>
      </c>
      <c r="G478" s="24" t="s">
        <v>990</v>
      </c>
      <c r="H478" s="27">
        <v>135</v>
      </c>
      <c r="I478" s="17" t="s">
        <v>1258</v>
      </c>
      <c r="J478" s="18">
        <v>84000000</v>
      </c>
      <c r="K478" s="17">
        <v>4</v>
      </c>
      <c r="L478" s="17">
        <v>26.28</v>
      </c>
    </row>
    <row r="479" spans="1:12" x14ac:dyDescent="0.25">
      <c r="A479" s="17">
        <v>2012</v>
      </c>
      <c r="B479" s="39" t="s">
        <v>412</v>
      </c>
      <c r="C479" s="39" t="s">
        <v>413</v>
      </c>
      <c r="D479" s="39" t="s">
        <v>616</v>
      </c>
      <c r="E479" s="39" t="s">
        <v>616</v>
      </c>
      <c r="F479" s="39" t="s">
        <v>412</v>
      </c>
      <c r="G479" s="24" t="s">
        <v>1259</v>
      </c>
      <c r="H479" s="27">
        <v>561</v>
      </c>
      <c r="I479" s="17" t="s">
        <v>1260</v>
      </c>
      <c r="J479" s="18">
        <v>14500000</v>
      </c>
      <c r="K479" s="17">
        <v>21</v>
      </c>
      <c r="L479" s="17">
        <v>1.7</v>
      </c>
    </row>
    <row r="480" spans="1:12" x14ac:dyDescent="0.25">
      <c r="A480" s="17">
        <v>2012</v>
      </c>
      <c r="B480" s="39" t="s">
        <v>412</v>
      </c>
      <c r="C480" s="39" t="s">
        <v>413</v>
      </c>
      <c r="D480" s="39" t="s">
        <v>522</v>
      </c>
      <c r="E480" s="39" t="s">
        <v>1193</v>
      </c>
      <c r="F480" s="39" t="s">
        <v>412</v>
      </c>
      <c r="G480" s="24" t="s">
        <v>1214</v>
      </c>
      <c r="H480" s="27">
        <v>1280</v>
      </c>
      <c r="I480" s="17" t="s">
        <v>1261</v>
      </c>
      <c r="J480" s="18">
        <v>96660000</v>
      </c>
      <c r="K480" s="17">
        <v>6</v>
      </c>
      <c r="L480" s="17">
        <v>27</v>
      </c>
    </row>
    <row r="481" spans="1:12" x14ac:dyDescent="0.25">
      <c r="A481" s="17">
        <v>2012</v>
      </c>
      <c r="B481" s="39" t="s">
        <v>412</v>
      </c>
      <c r="C481" s="39" t="s">
        <v>422</v>
      </c>
      <c r="D481" s="39" t="s">
        <v>486</v>
      </c>
      <c r="E481" s="39" t="s">
        <v>486</v>
      </c>
      <c r="F481" s="39" t="s">
        <v>412</v>
      </c>
      <c r="G481" s="24" t="s">
        <v>1262</v>
      </c>
      <c r="H481" s="27">
        <v>400</v>
      </c>
      <c r="I481" s="17" t="s">
        <v>1263</v>
      </c>
      <c r="J481" s="18">
        <v>256333913</v>
      </c>
      <c r="K481" s="17">
        <v>10</v>
      </c>
      <c r="L481" s="17">
        <v>84.03</v>
      </c>
    </row>
    <row r="482" spans="1:12" x14ac:dyDescent="0.25">
      <c r="A482" s="17">
        <v>2012</v>
      </c>
      <c r="B482" s="39" t="s">
        <v>412</v>
      </c>
      <c r="C482" s="39" t="s">
        <v>422</v>
      </c>
      <c r="D482" s="39" t="s">
        <v>486</v>
      </c>
      <c r="E482" s="39" t="s">
        <v>486</v>
      </c>
      <c r="F482" s="39" t="s">
        <v>412</v>
      </c>
      <c r="G482" s="24" t="s">
        <v>1262</v>
      </c>
      <c r="H482" s="27">
        <v>400</v>
      </c>
      <c r="I482" s="17" t="s">
        <v>1264</v>
      </c>
      <c r="J482" s="18">
        <v>9780000</v>
      </c>
      <c r="K482" s="17" t="s">
        <v>854</v>
      </c>
      <c r="L482" s="17">
        <v>8.15</v>
      </c>
    </row>
    <row r="483" spans="1:12" x14ac:dyDescent="0.25">
      <c r="A483" s="17">
        <v>2012</v>
      </c>
      <c r="B483" s="39" t="s">
        <v>412</v>
      </c>
      <c r="C483" s="39" t="s">
        <v>422</v>
      </c>
      <c r="D483" s="39" t="s">
        <v>486</v>
      </c>
      <c r="E483" s="39" t="s">
        <v>486</v>
      </c>
      <c r="F483" s="39" t="s">
        <v>412</v>
      </c>
      <c r="G483" s="24" t="s">
        <v>1262</v>
      </c>
      <c r="H483" s="27">
        <v>400</v>
      </c>
      <c r="I483" s="17" t="s">
        <v>1265</v>
      </c>
      <c r="J483" s="18">
        <v>172294087</v>
      </c>
      <c r="K483" s="17" t="s">
        <v>854</v>
      </c>
      <c r="L483" s="17">
        <v>36.5</v>
      </c>
    </row>
    <row r="484" spans="1:12" x14ac:dyDescent="0.25">
      <c r="A484" s="17">
        <v>2012</v>
      </c>
      <c r="B484" s="39" t="s">
        <v>412</v>
      </c>
      <c r="C484" s="39" t="s">
        <v>422</v>
      </c>
      <c r="D484" s="39" t="s">
        <v>423</v>
      </c>
      <c r="E484" s="39" t="s">
        <v>423</v>
      </c>
      <c r="F484" s="39" t="s">
        <v>412</v>
      </c>
      <c r="G484" s="24" t="s">
        <v>608</v>
      </c>
      <c r="H484" s="27">
        <v>359</v>
      </c>
      <c r="I484" s="17" t="s">
        <v>1266</v>
      </c>
      <c r="J484" s="18">
        <v>900000000</v>
      </c>
      <c r="K484" s="17">
        <v>23</v>
      </c>
      <c r="L484" s="17">
        <v>189.01</v>
      </c>
    </row>
    <row r="485" spans="1:12" x14ac:dyDescent="0.25">
      <c r="A485" s="17">
        <v>2012</v>
      </c>
      <c r="B485" s="39" t="s">
        <v>412</v>
      </c>
      <c r="C485" s="39" t="s">
        <v>413</v>
      </c>
      <c r="D485" s="39" t="s">
        <v>507</v>
      </c>
      <c r="E485" s="39" t="s">
        <v>507</v>
      </c>
      <c r="F485" s="39" t="s">
        <v>412</v>
      </c>
      <c r="G485" s="24" t="s">
        <v>980</v>
      </c>
      <c r="H485" s="27">
        <v>14</v>
      </c>
      <c r="I485" s="17" t="s">
        <v>1267</v>
      </c>
      <c r="J485" s="18">
        <v>1519050000</v>
      </c>
      <c r="K485" s="17">
        <v>25</v>
      </c>
      <c r="L485" s="17">
        <v>389.5</v>
      </c>
    </row>
    <row r="486" spans="1:12" x14ac:dyDescent="0.25">
      <c r="A486" s="17">
        <v>2012</v>
      </c>
      <c r="B486" s="39" t="s">
        <v>412</v>
      </c>
      <c r="C486" s="39" t="s">
        <v>413</v>
      </c>
      <c r="D486" s="39" t="s">
        <v>772</v>
      </c>
      <c r="E486" s="39" t="s">
        <v>772</v>
      </c>
      <c r="F486" s="39" t="s">
        <v>412</v>
      </c>
      <c r="G486" s="24" t="s">
        <v>1268</v>
      </c>
      <c r="H486" s="27">
        <v>1412</v>
      </c>
      <c r="I486" s="17" t="s">
        <v>1269</v>
      </c>
      <c r="J486" s="18">
        <v>11000000</v>
      </c>
      <c r="K486" s="17">
        <v>50</v>
      </c>
      <c r="L486" s="17">
        <v>2</v>
      </c>
    </row>
    <row r="487" spans="1:12" x14ac:dyDescent="0.25">
      <c r="A487" s="17">
        <v>2012</v>
      </c>
      <c r="B487" s="39" t="s">
        <v>417</v>
      </c>
      <c r="C487" s="39" t="s">
        <v>1270</v>
      </c>
      <c r="D487" s="39" t="s">
        <v>1271</v>
      </c>
      <c r="E487" s="39" t="s">
        <v>1271</v>
      </c>
      <c r="F487" s="39" t="s">
        <v>417</v>
      </c>
      <c r="G487" s="24" t="s">
        <v>1272</v>
      </c>
      <c r="H487" s="27">
        <v>702</v>
      </c>
      <c r="I487" s="17" t="s">
        <v>1273</v>
      </c>
      <c r="J487" s="18">
        <v>323565000</v>
      </c>
      <c r="K487" s="17">
        <v>8</v>
      </c>
      <c r="L487" s="17">
        <v>117.86</v>
      </c>
    </row>
    <row r="488" spans="1:12" x14ac:dyDescent="0.25">
      <c r="A488" s="17">
        <v>2012</v>
      </c>
      <c r="B488" s="39" t="s">
        <v>412</v>
      </c>
      <c r="C488" s="39" t="s">
        <v>422</v>
      </c>
      <c r="D488" s="39" t="s">
        <v>486</v>
      </c>
      <c r="E488" s="39" t="s">
        <v>486</v>
      </c>
      <c r="F488" s="39" t="s">
        <v>412</v>
      </c>
      <c r="G488" s="24" t="s">
        <v>743</v>
      </c>
      <c r="H488" s="27">
        <v>232</v>
      </c>
      <c r="I488" s="17" t="s">
        <v>1274</v>
      </c>
      <c r="J488" s="18">
        <v>136175000</v>
      </c>
      <c r="K488" s="17" t="s">
        <v>854</v>
      </c>
      <c r="L488" s="17">
        <v>45</v>
      </c>
    </row>
    <row r="489" spans="1:12" x14ac:dyDescent="0.25">
      <c r="A489" s="17">
        <v>2012</v>
      </c>
      <c r="B489" s="39" t="s">
        <v>412</v>
      </c>
      <c r="C489" s="39" t="s">
        <v>422</v>
      </c>
      <c r="D489" s="39" t="s">
        <v>451</v>
      </c>
      <c r="E489" s="39" t="s">
        <v>451</v>
      </c>
      <c r="F489" s="39" t="s">
        <v>412</v>
      </c>
      <c r="G489" s="24" t="s">
        <v>1275</v>
      </c>
      <c r="H489" s="27">
        <v>468</v>
      </c>
      <c r="I489" s="17" t="s">
        <v>1276</v>
      </c>
      <c r="J489" s="18">
        <v>202920000</v>
      </c>
      <c r="K489" s="17">
        <v>4</v>
      </c>
      <c r="L489" s="17">
        <v>53.4</v>
      </c>
    </row>
    <row r="490" spans="1:12" x14ac:dyDescent="0.25">
      <c r="A490" s="17">
        <v>2012</v>
      </c>
      <c r="B490" s="39" t="s">
        <v>412</v>
      </c>
      <c r="C490" s="39" t="s">
        <v>422</v>
      </c>
      <c r="D490" s="39" t="s">
        <v>451</v>
      </c>
      <c r="E490" s="39" t="s">
        <v>451</v>
      </c>
      <c r="F490" s="39" t="s">
        <v>412</v>
      </c>
      <c r="G490" s="24" t="s">
        <v>1275</v>
      </c>
      <c r="H490" s="27">
        <v>468</v>
      </c>
      <c r="I490" s="17" t="s">
        <v>910</v>
      </c>
      <c r="J490" s="18">
        <v>350000000</v>
      </c>
      <c r="K490" s="17">
        <v>9</v>
      </c>
      <c r="L490" s="17">
        <v>109</v>
      </c>
    </row>
    <row r="491" spans="1:12" x14ac:dyDescent="0.25">
      <c r="A491" s="17">
        <v>2012</v>
      </c>
      <c r="B491" s="39" t="s">
        <v>412</v>
      </c>
      <c r="C491" s="39" t="s">
        <v>422</v>
      </c>
      <c r="D491" s="39" t="s">
        <v>512</v>
      </c>
      <c r="E491" s="39" t="s">
        <v>512</v>
      </c>
      <c r="F491" s="39" t="s">
        <v>412</v>
      </c>
      <c r="G491" s="24" t="s">
        <v>1142</v>
      </c>
      <c r="H491" s="27">
        <v>505</v>
      </c>
      <c r="I491" s="17" t="s">
        <v>1277</v>
      </c>
      <c r="J491" s="18">
        <v>392691200</v>
      </c>
      <c r="K491" s="17">
        <v>10</v>
      </c>
      <c r="L491" s="17">
        <v>103.36</v>
      </c>
    </row>
    <row r="492" spans="1:12" x14ac:dyDescent="0.25">
      <c r="A492" s="17">
        <v>2012</v>
      </c>
      <c r="B492" s="39" t="s">
        <v>433</v>
      </c>
      <c r="C492" s="39" t="s">
        <v>434</v>
      </c>
      <c r="D492" s="39" t="s">
        <v>444</v>
      </c>
      <c r="E492" s="39" t="s">
        <v>444</v>
      </c>
      <c r="F492" s="39" t="s">
        <v>436</v>
      </c>
      <c r="G492" s="24" t="s">
        <v>919</v>
      </c>
      <c r="H492" s="27">
        <v>15</v>
      </c>
      <c r="I492" s="17" t="s">
        <v>1278</v>
      </c>
      <c r="J492" s="18">
        <v>510473052</v>
      </c>
      <c r="K492" s="17" t="s">
        <v>854</v>
      </c>
      <c r="L492" s="17">
        <v>200</v>
      </c>
    </row>
    <row r="493" spans="1:12" x14ac:dyDescent="0.25">
      <c r="A493" s="17">
        <v>2012</v>
      </c>
      <c r="B493" s="39" t="s">
        <v>412</v>
      </c>
      <c r="C493" s="39" t="s">
        <v>413</v>
      </c>
      <c r="D493" s="39" t="s">
        <v>754</v>
      </c>
      <c r="E493" s="39" t="s">
        <v>500</v>
      </c>
      <c r="F493" s="39" t="s">
        <v>412</v>
      </c>
      <c r="G493" s="24" t="s">
        <v>1175</v>
      </c>
      <c r="H493" s="27">
        <v>1033</v>
      </c>
      <c r="I493" s="17" t="s">
        <v>1279</v>
      </c>
      <c r="J493" s="18">
        <v>450000000</v>
      </c>
      <c r="K493" s="17">
        <v>15</v>
      </c>
      <c r="L493" s="17">
        <v>109.66</v>
      </c>
    </row>
    <row r="494" spans="1:12" x14ac:dyDescent="0.25">
      <c r="A494" s="17">
        <v>2012</v>
      </c>
      <c r="B494" s="39" t="s">
        <v>433</v>
      </c>
      <c r="C494" s="39" t="s">
        <v>422</v>
      </c>
      <c r="D494" s="39" t="s">
        <v>444</v>
      </c>
      <c r="E494" s="39" t="s">
        <v>444</v>
      </c>
      <c r="F494" s="39" t="s">
        <v>436</v>
      </c>
      <c r="G494" s="24" t="s">
        <v>1060</v>
      </c>
      <c r="H494" s="27">
        <v>117</v>
      </c>
      <c r="I494" s="17" t="s">
        <v>1280</v>
      </c>
      <c r="J494" s="18">
        <v>63755652</v>
      </c>
      <c r="K494" s="17">
        <v>2</v>
      </c>
      <c r="L494" s="17">
        <v>14.74</v>
      </c>
    </row>
    <row r="495" spans="1:12" x14ac:dyDescent="0.25">
      <c r="A495" s="17">
        <v>2012</v>
      </c>
      <c r="B495" s="39" t="s">
        <v>433</v>
      </c>
      <c r="C495" s="39" t="s">
        <v>422</v>
      </c>
      <c r="D495" s="39" t="s">
        <v>444</v>
      </c>
      <c r="E495" s="39" t="s">
        <v>444</v>
      </c>
      <c r="F495" s="39" t="s">
        <v>436</v>
      </c>
      <c r="G495" s="24" t="s">
        <v>1060</v>
      </c>
      <c r="H495" s="27">
        <v>117</v>
      </c>
      <c r="I495" s="17" t="s">
        <v>1281</v>
      </c>
      <c r="J495" s="18">
        <v>256490992</v>
      </c>
      <c r="K495" s="17">
        <v>8</v>
      </c>
      <c r="L495" s="17">
        <v>56.48</v>
      </c>
    </row>
    <row r="496" spans="1:12" x14ac:dyDescent="0.25">
      <c r="A496" s="17">
        <v>2012</v>
      </c>
      <c r="B496" s="39" t="s">
        <v>412</v>
      </c>
      <c r="C496" s="39" t="s">
        <v>422</v>
      </c>
      <c r="D496" s="39" t="s">
        <v>486</v>
      </c>
      <c r="E496" s="39" t="s">
        <v>486</v>
      </c>
      <c r="F496" s="39" t="s">
        <v>412</v>
      </c>
      <c r="G496" s="24" t="s">
        <v>743</v>
      </c>
      <c r="H496" s="27">
        <v>232</v>
      </c>
      <c r="I496" s="17" t="s">
        <v>1282</v>
      </c>
      <c r="J496" s="18">
        <v>164192000</v>
      </c>
      <c r="K496" s="17" t="s">
        <v>854</v>
      </c>
      <c r="L496" s="17">
        <v>51</v>
      </c>
    </row>
    <row r="497" spans="1:12" x14ac:dyDescent="0.25">
      <c r="A497" s="17">
        <v>2012</v>
      </c>
      <c r="B497" s="39" t="s">
        <v>412</v>
      </c>
      <c r="C497" s="39" t="s">
        <v>422</v>
      </c>
      <c r="D497" s="39" t="s">
        <v>486</v>
      </c>
      <c r="E497" s="39" t="s">
        <v>486</v>
      </c>
      <c r="F497" s="39" t="s">
        <v>412</v>
      </c>
      <c r="G497" s="24" t="s">
        <v>743</v>
      </c>
      <c r="H497" s="27">
        <v>232</v>
      </c>
      <c r="I497" s="17" t="s">
        <v>1283</v>
      </c>
      <c r="J497" s="18">
        <v>330480000</v>
      </c>
      <c r="K497" s="17" t="s">
        <v>854</v>
      </c>
      <c r="L497" s="17">
        <v>91.8</v>
      </c>
    </row>
    <row r="498" spans="1:12" x14ac:dyDescent="0.25">
      <c r="A498" s="17">
        <v>2012</v>
      </c>
      <c r="B498" s="39" t="s">
        <v>412</v>
      </c>
      <c r="C498" s="39" t="s">
        <v>422</v>
      </c>
      <c r="D498" s="39" t="s">
        <v>486</v>
      </c>
      <c r="E498" s="39" t="s">
        <v>486</v>
      </c>
      <c r="F498" s="39" t="s">
        <v>412</v>
      </c>
      <c r="G498" s="24" t="s">
        <v>743</v>
      </c>
      <c r="H498" s="27">
        <v>232</v>
      </c>
      <c r="I498" s="17" t="s">
        <v>1283</v>
      </c>
      <c r="J498" s="18">
        <v>263520000</v>
      </c>
      <c r="K498" s="17" t="s">
        <v>854</v>
      </c>
      <c r="L498" s="17">
        <v>73.2</v>
      </c>
    </row>
    <row r="499" spans="1:12" x14ac:dyDescent="0.25">
      <c r="A499" s="17">
        <v>2012</v>
      </c>
      <c r="B499" s="39" t="s">
        <v>412</v>
      </c>
      <c r="C499" s="39" t="s">
        <v>413</v>
      </c>
      <c r="D499" s="39" t="s">
        <v>1284</v>
      </c>
      <c r="E499" s="39" t="s">
        <v>586</v>
      </c>
      <c r="F499" s="39" t="s">
        <v>412</v>
      </c>
      <c r="G499" s="24" t="s">
        <v>1285</v>
      </c>
      <c r="H499" s="27">
        <v>1484</v>
      </c>
      <c r="I499" s="17" t="s">
        <v>1286</v>
      </c>
      <c r="J499" s="18">
        <v>415000000</v>
      </c>
      <c r="K499" s="17">
        <v>20</v>
      </c>
      <c r="L499" s="17">
        <v>144.41</v>
      </c>
    </row>
    <row r="500" spans="1:12" x14ac:dyDescent="0.25">
      <c r="A500" s="17">
        <v>2012</v>
      </c>
      <c r="B500" s="39" t="s">
        <v>412</v>
      </c>
      <c r="C500" s="39" t="s">
        <v>413</v>
      </c>
      <c r="D500" s="39" t="s">
        <v>1284</v>
      </c>
      <c r="E500" s="39" t="s">
        <v>586</v>
      </c>
      <c r="F500" s="39" t="s">
        <v>412</v>
      </c>
      <c r="G500" s="24" t="s">
        <v>1285</v>
      </c>
      <c r="H500" s="27">
        <v>1484</v>
      </c>
      <c r="I500" s="17" t="s">
        <v>1287</v>
      </c>
      <c r="J500" s="18">
        <v>175000000</v>
      </c>
      <c r="K500" s="17">
        <v>13</v>
      </c>
      <c r="L500" s="17">
        <v>58.71</v>
      </c>
    </row>
    <row r="501" spans="1:12" x14ac:dyDescent="0.25">
      <c r="A501" s="17">
        <v>2012</v>
      </c>
      <c r="B501" s="39" t="s">
        <v>412</v>
      </c>
      <c r="C501" s="39" t="s">
        <v>413</v>
      </c>
      <c r="D501" s="39" t="s">
        <v>461</v>
      </c>
      <c r="E501" s="39" t="s">
        <v>616</v>
      </c>
      <c r="F501" s="39" t="s">
        <v>412</v>
      </c>
      <c r="G501" s="24" t="s">
        <v>1057</v>
      </c>
      <c r="H501" s="27">
        <v>1136</v>
      </c>
      <c r="I501" s="17" t="s">
        <v>1288</v>
      </c>
      <c r="J501" s="18">
        <v>112500000</v>
      </c>
      <c r="K501" s="17">
        <v>7</v>
      </c>
      <c r="L501" s="17">
        <v>25.8</v>
      </c>
    </row>
    <row r="502" spans="1:12" x14ac:dyDescent="0.25">
      <c r="A502" s="17">
        <v>2012</v>
      </c>
      <c r="B502" s="39" t="s">
        <v>412</v>
      </c>
      <c r="C502" s="39" t="s">
        <v>413</v>
      </c>
      <c r="D502" s="39" t="s">
        <v>461</v>
      </c>
      <c r="E502" s="39" t="s">
        <v>616</v>
      </c>
      <c r="F502" s="39" t="s">
        <v>412</v>
      </c>
      <c r="G502" s="24" t="s">
        <v>1057</v>
      </c>
      <c r="H502" s="27">
        <v>1136</v>
      </c>
      <c r="I502" s="17" t="s">
        <v>1289</v>
      </c>
      <c r="J502" s="18">
        <v>150000000</v>
      </c>
      <c r="K502" s="17">
        <v>7</v>
      </c>
      <c r="L502" s="17">
        <v>39.799999999999997</v>
      </c>
    </row>
    <row r="503" spans="1:12" x14ac:dyDescent="0.25">
      <c r="A503" s="17">
        <v>2012</v>
      </c>
      <c r="B503" s="39" t="s">
        <v>412</v>
      </c>
      <c r="C503" s="39" t="s">
        <v>413</v>
      </c>
      <c r="D503" s="39" t="s">
        <v>461</v>
      </c>
      <c r="E503" s="39" t="s">
        <v>534</v>
      </c>
      <c r="F503" s="39" t="s">
        <v>412</v>
      </c>
      <c r="G503" s="24" t="s">
        <v>1171</v>
      </c>
      <c r="H503" s="27">
        <v>1076</v>
      </c>
      <c r="I503" s="17" t="s">
        <v>1290</v>
      </c>
      <c r="J503" s="18">
        <v>430000000</v>
      </c>
      <c r="K503" s="17">
        <v>11</v>
      </c>
      <c r="L503" s="17">
        <v>118.9</v>
      </c>
    </row>
    <row r="504" spans="1:12" x14ac:dyDescent="0.25">
      <c r="A504" s="17">
        <v>2012</v>
      </c>
      <c r="B504" s="39" t="s">
        <v>412</v>
      </c>
      <c r="C504" s="39" t="s">
        <v>413</v>
      </c>
      <c r="D504" s="39" t="s">
        <v>507</v>
      </c>
      <c r="E504" s="39" t="s">
        <v>507</v>
      </c>
      <c r="F504" s="39" t="s">
        <v>412</v>
      </c>
      <c r="G504" s="24" t="s">
        <v>1291</v>
      </c>
      <c r="H504" s="27">
        <v>967</v>
      </c>
      <c r="I504" s="17" t="s">
        <v>1292</v>
      </c>
      <c r="J504" s="18">
        <v>103000000</v>
      </c>
      <c r="K504" s="17">
        <v>4</v>
      </c>
      <c r="L504" s="17">
        <v>20.260000000000002</v>
      </c>
    </row>
    <row r="505" spans="1:12" x14ac:dyDescent="0.25">
      <c r="A505" s="17">
        <v>2012</v>
      </c>
      <c r="B505" s="39" t="s">
        <v>412</v>
      </c>
      <c r="C505" s="39" t="s">
        <v>413</v>
      </c>
      <c r="D505" s="39" t="s">
        <v>507</v>
      </c>
      <c r="E505" s="39" t="s">
        <v>507</v>
      </c>
      <c r="F505" s="39" t="s">
        <v>412</v>
      </c>
      <c r="G505" s="24" t="s">
        <v>1291</v>
      </c>
      <c r="H505" s="27">
        <v>967</v>
      </c>
      <c r="I505" s="17" t="s">
        <v>1293</v>
      </c>
      <c r="J505" s="18">
        <v>240000000</v>
      </c>
      <c r="K505" s="17">
        <v>10</v>
      </c>
      <c r="L505" s="17">
        <v>63.08</v>
      </c>
    </row>
    <row r="506" spans="1:12" x14ac:dyDescent="0.25">
      <c r="A506" s="17">
        <v>2012</v>
      </c>
      <c r="B506" s="39" t="s">
        <v>412</v>
      </c>
      <c r="C506" s="39" t="s">
        <v>422</v>
      </c>
      <c r="D506" s="39" t="s">
        <v>451</v>
      </c>
      <c r="E506" s="39" t="s">
        <v>456</v>
      </c>
      <c r="F506" s="39" t="s">
        <v>412</v>
      </c>
      <c r="G506" s="24" t="s">
        <v>1294</v>
      </c>
      <c r="H506" s="27">
        <v>821</v>
      </c>
      <c r="I506" s="17" t="s">
        <v>1295</v>
      </c>
      <c r="J506" s="18">
        <v>312480000</v>
      </c>
      <c r="K506" s="17">
        <v>7</v>
      </c>
      <c r="L506" s="17">
        <v>86.8</v>
      </c>
    </row>
    <row r="507" spans="1:12" x14ac:dyDescent="0.25">
      <c r="A507" s="17">
        <v>2012</v>
      </c>
      <c r="B507" s="39" t="s">
        <v>433</v>
      </c>
      <c r="C507" s="39" t="s">
        <v>436</v>
      </c>
      <c r="D507" s="39" t="s">
        <v>493</v>
      </c>
      <c r="E507" s="39" t="s">
        <v>493</v>
      </c>
      <c r="F507" s="39" t="s">
        <v>436</v>
      </c>
      <c r="G507" s="24" t="s">
        <v>1049</v>
      </c>
      <c r="H507" s="15">
        <v>67</v>
      </c>
      <c r="I507" s="17" t="s">
        <v>1296</v>
      </c>
      <c r="J507" s="18">
        <v>653489903</v>
      </c>
      <c r="K507" s="17">
        <v>23</v>
      </c>
      <c r="L507" s="17">
        <v>3288.76</v>
      </c>
    </row>
    <row r="508" spans="1:12" x14ac:dyDescent="0.25">
      <c r="A508" s="17">
        <v>2012</v>
      </c>
      <c r="B508" s="39" t="s">
        <v>433</v>
      </c>
      <c r="C508" s="39" t="s">
        <v>436</v>
      </c>
      <c r="D508" s="39" t="s">
        <v>493</v>
      </c>
      <c r="E508" s="39" t="s">
        <v>493</v>
      </c>
      <c r="F508" s="39" t="s">
        <v>436</v>
      </c>
      <c r="G508" s="24" t="s">
        <v>1297</v>
      </c>
      <c r="H508" s="15">
        <v>27</v>
      </c>
      <c r="I508" s="17" t="s">
        <v>1296</v>
      </c>
      <c r="J508" s="18">
        <v>903282097</v>
      </c>
      <c r="K508" s="17">
        <v>38</v>
      </c>
      <c r="L508" s="17">
        <v>4545.87</v>
      </c>
    </row>
    <row r="509" spans="1:12" x14ac:dyDescent="0.25">
      <c r="A509" s="17">
        <v>2012</v>
      </c>
      <c r="B509" s="40" t="s">
        <v>406</v>
      </c>
      <c r="C509" s="39" t="s">
        <v>407</v>
      </c>
      <c r="D509" s="39" t="s">
        <v>408</v>
      </c>
      <c r="E509" s="39" t="s">
        <v>417</v>
      </c>
      <c r="F509" s="39" t="s">
        <v>406</v>
      </c>
      <c r="G509" s="24" t="s">
        <v>1298</v>
      </c>
      <c r="H509" s="27">
        <v>493</v>
      </c>
      <c r="I509" s="17" t="s">
        <v>1299</v>
      </c>
      <c r="J509" s="18">
        <v>629600000</v>
      </c>
      <c r="K509" s="17">
        <v>10</v>
      </c>
      <c r="L509" s="17">
        <v>157.4</v>
      </c>
    </row>
    <row r="510" spans="1:12" x14ac:dyDescent="0.25">
      <c r="A510" s="17">
        <v>2012</v>
      </c>
      <c r="B510" s="39" t="s">
        <v>412</v>
      </c>
      <c r="C510" s="39" t="s">
        <v>413</v>
      </c>
      <c r="D510" s="39" t="s">
        <v>772</v>
      </c>
      <c r="E510" s="39" t="s">
        <v>772</v>
      </c>
      <c r="F510" s="39" t="s">
        <v>412</v>
      </c>
      <c r="G510" s="24" t="s">
        <v>1300</v>
      </c>
      <c r="H510" s="27">
        <v>342</v>
      </c>
      <c r="I510" s="17" t="s">
        <v>1301</v>
      </c>
      <c r="J510" s="18">
        <v>10500000</v>
      </c>
      <c r="K510" s="17">
        <v>31</v>
      </c>
      <c r="L510" s="17">
        <v>1</v>
      </c>
    </row>
    <row r="511" spans="1:12" x14ac:dyDescent="0.25">
      <c r="A511" s="17">
        <v>2012</v>
      </c>
      <c r="B511" s="39" t="s">
        <v>412</v>
      </c>
      <c r="C511" s="39" t="s">
        <v>413</v>
      </c>
      <c r="D511" s="39" t="s">
        <v>507</v>
      </c>
      <c r="E511" s="39" t="s">
        <v>772</v>
      </c>
      <c r="F511" s="39" t="s">
        <v>412</v>
      </c>
      <c r="G511" s="24" t="s">
        <v>1302</v>
      </c>
      <c r="H511" s="27">
        <v>1028</v>
      </c>
      <c r="I511" s="17" t="s">
        <v>1303</v>
      </c>
      <c r="J511" s="18">
        <v>750000000</v>
      </c>
      <c r="K511" s="17">
        <v>18</v>
      </c>
      <c r="L511" s="17">
        <v>166.9</v>
      </c>
    </row>
    <row r="512" spans="1:12" x14ac:dyDescent="0.25">
      <c r="A512" s="17">
        <v>2012</v>
      </c>
      <c r="B512" s="39" t="s">
        <v>412</v>
      </c>
      <c r="C512" s="39" t="s">
        <v>413</v>
      </c>
      <c r="D512" s="39" t="s">
        <v>522</v>
      </c>
      <c r="E512" s="39" t="s">
        <v>414</v>
      </c>
      <c r="F512" s="39" t="s">
        <v>412</v>
      </c>
      <c r="G512" s="24" t="s">
        <v>1304</v>
      </c>
      <c r="H512" s="27">
        <v>1173</v>
      </c>
      <c r="I512" s="17" t="s">
        <v>1305</v>
      </c>
      <c r="J512" s="18">
        <v>415000000</v>
      </c>
      <c r="K512" s="17">
        <v>13</v>
      </c>
      <c r="L512" s="17">
        <v>107.5</v>
      </c>
    </row>
    <row r="513" spans="1:12" x14ac:dyDescent="0.25">
      <c r="A513" s="17">
        <v>2012</v>
      </c>
      <c r="B513" s="39" t="s">
        <v>412</v>
      </c>
      <c r="C513" s="39" t="s">
        <v>422</v>
      </c>
      <c r="D513" s="39" t="s">
        <v>486</v>
      </c>
      <c r="E513" s="39" t="s">
        <v>486</v>
      </c>
      <c r="F513" s="39" t="s">
        <v>412</v>
      </c>
      <c r="G513" s="24" t="s">
        <v>1026</v>
      </c>
      <c r="H513" s="27">
        <v>6</v>
      </c>
      <c r="I513" s="17" t="s">
        <v>1306</v>
      </c>
      <c r="J513" s="18">
        <v>67000000</v>
      </c>
      <c r="K513" s="17" t="s">
        <v>854</v>
      </c>
      <c r="L513" s="17">
        <v>18.34</v>
      </c>
    </row>
    <row r="514" spans="1:12" x14ac:dyDescent="0.25">
      <c r="A514" s="17">
        <v>2012</v>
      </c>
      <c r="B514" s="39" t="s">
        <v>412</v>
      </c>
      <c r="C514" s="39" t="s">
        <v>422</v>
      </c>
      <c r="D514" s="39" t="s">
        <v>486</v>
      </c>
      <c r="E514" s="39" t="s">
        <v>486</v>
      </c>
      <c r="F514" s="39" t="s">
        <v>412</v>
      </c>
      <c r="G514" s="24" t="s">
        <v>1026</v>
      </c>
      <c r="H514" s="27">
        <v>6</v>
      </c>
      <c r="I514" s="17" t="s">
        <v>1307</v>
      </c>
      <c r="J514" s="18">
        <v>10300000</v>
      </c>
      <c r="K514" s="17" t="s">
        <v>854</v>
      </c>
      <c r="L514" s="17">
        <v>3.53</v>
      </c>
    </row>
    <row r="515" spans="1:12" x14ac:dyDescent="0.25">
      <c r="A515" s="17">
        <v>2012</v>
      </c>
      <c r="B515" s="39" t="s">
        <v>412</v>
      </c>
      <c r="C515" s="39" t="s">
        <v>422</v>
      </c>
      <c r="D515" s="39" t="s">
        <v>486</v>
      </c>
      <c r="E515" s="39" t="s">
        <v>486</v>
      </c>
      <c r="F515" s="39" t="s">
        <v>412</v>
      </c>
      <c r="G515" s="24" t="s">
        <v>1026</v>
      </c>
      <c r="H515" s="27">
        <v>6</v>
      </c>
      <c r="I515" s="17" t="s">
        <v>1308</v>
      </c>
      <c r="J515" s="18">
        <v>105500000</v>
      </c>
      <c r="K515" s="17" t="s">
        <v>854</v>
      </c>
      <c r="L515" s="17">
        <v>33.92</v>
      </c>
    </row>
    <row r="516" spans="1:12" x14ac:dyDescent="0.25">
      <c r="A516" s="17">
        <v>2012</v>
      </c>
      <c r="B516" s="39" t="s">
        <v>412</v>
      </c>
      <c r="C516" s="39" t="s">
        <v>422</v>
      </c>
      <c r="D516" s="39" t="s">
        <v>486</v>
      </c>
      <c r="E516" s="39" t="s">
        <v>486</v>
      </c>
      <c r="F516" s="39" t="s">
        <v>412</v>
      </c>
      <c r="G516" s="24" t="s">
        <v>1026</v>
      </c>
      <c r="H516" s="27">
        <v>6</v>
      </c>
      <c r="I516" s="17" t="s">
        <v>1309</v>
      </c>
      <c r="J516" s="18">
        <v>6600000</v>
      </c>
      <c r="K516" s="17" t="s">
        <v>854</v>
      </c>
      <c r="L516" s="17">
        <v>0.57999999999999996</v>
      </c>
    </row>
    <row r="517" spans="1:12" x14ac:dyDescent="0.25">
      <c r="A517" s="17">
        <v>2012</v>
      </c>
      <c r="B517" s="39" t="s">
        <v>412</v>
      </c>
      <c r="C517" s="39" t="s">
        <v>422</v>
      </c>
      <c r="D517" s="39" t="s">
        <v>486</v>
      </c>
      <c r="E517" s="39" t="s">
        <v>486</v>
      </c>
      <c r="F517" s="39" t="s">
        <v>412</v>
      </c>
      <c r="G517" s="24" t="s">
        <v>1026</v>
      </c>
      <c r="H517" s="27">
        <v>6</v>
      </c>
      <c r="I517" s="17" t="s">
        <v>1310</v>
      </c>
      <c r="J517" s="18">
        <v>96500000</v>
      </c>
      <c r="K517" s="17" t="s">
        <v>854</v>
      </c>
      <c r="L517" s="17">
        <v>26.36</v>
      </c>
    </row>
    <row r="518" spans="1:12" x14ac:dyDescent="0.25">
      <c r="A518" s="17">
        <v>2012</v>
      </c>
      <c r="B518" s="39" t="s">
        <v>412</v>
      </c>
      <c r="C518" s="39" t="s">
        <v>422</v>
      </c>
      <c r="D518" s="39" t="s">
        <v>486</v>
      </c>
      <c r="E518" s="39" t="s">
        <v>486</v>
      </c>
      <c r="F518" s="39" t="s">
        <v>412</v>
      </c>
      <c r="G518" s="24" t="s">
        <v>1026</v>
      </c>
      <c r="H518" s="27">
        <v>6</v>
      </c>
      <c r="I518" s="17" t="s">
        <v>1311</v>
      </c>
      <c r="J518" s="18">
        <v>95000000</v>
      </c>
      <c r="K518" s="17" t="s">
        <v>854</v>
      </c>
      <c r="L518" s="17">
        <v>22.76</v>
      </c>
    </row>
    <row r="519" spans="1:12" x14ac:dyDescent="0.25">
      <c r="A519" s="17">
        <v>2012</v>
      </c>
      <c r="B519" s="39" t="s">
        <v>412</v>
      </c>
      <c r="C519" s="39" t="s">
        <v>422</v>
      </c>
      <c r="D519" s="39" t="s">
        <v>423</v>
      </c>
      <c r="E519" s="39" t="s">
        <v>423</v>
      </c>
      <c r="F519" s="39" t="s">
        <v>412</v>
      </c>
      <c r="G519" s="24" t="s">
        <v>1312</v>
      </c>
      <c r="H519" s="27">
        <v>183</v>
      </c>
      <c r="I519" s="17" t="s">
        <v>1313</v>
      </c>
      <c r="J519" s="18">
        <v>660000000</v>
      </c>
      <c r="K519" s="17">
        <v>38</v>
      </c>
      <c r="L519" s="17">
        <v>248.29</v>
      </c>
    </row>
    <row r="520" spans="1:12" x14ac:dyDescent="0.25">
      <c r="A520" s="17">
        <v>2012</v>
      </c>
      <c r="B520" s="39" t="s">
        <v>412</v>
      </c>
      <c r="C520" s="39" t="s">
        <v>413</v>
      </c>
      <c r="D520" s="39" t="s">
        <v>414</v>
      </c>
      <c r="E520" s="39" t="s">
        <v>586</v>
      </c>
      <c r="F520" s="39" t="s">
        <v>412</v>
      </c>
      <c r="G520" s="24" t="s">
        <v>1132</v>
      </c>
      <c r="H520" s="27">
        <v>612</v>
      </c>
      <c r="I520" s="17" t="s">
        <v>881</v>
      </c>
      <c r="J520" s="18">
        <v>565614000</v>
      </c>
      <c r="K520" s="17">
        <v>14</v>
      </c>
      <c r="L520" s="17">
        <v>159.76</v>
      </c>
    </row>
    <row r="521" spans="1:12" x14ac:dyDescent="0.25">
      <c r="A521" s="17">
        <v>2012</v>
      </c>
      <c r="B521" s="39" t="s">
        <v>412</v>
      </c>
      <c r="C521" s="39" t="s">
        <v>413</v>
      </c>
      <c r="D521" s="39" t="s">
        <v>461</v>
      </c>
      <c r="E521" s="39" t="s">
        <v>523</v>
      </c>
      <c r="F521" s="39" t="s">
        <v>412</v>
      </c>
      <c r="G521" s="24" t="s">
        <v>1171</v>
      </c>
      <c r="H521" s="27">
        <v>1076</v>
      </c>
      <c r="I521" s="17" t="s">
        <v>1314</v>
      </c>
      <c r="J521" s="18">
        <v>523188000</v>
      </c>
      <c r="K521" s="17">
        <v>13</v>
      </c>
      <c r="L521" s="17">
        <v>145.33000000000001</v>
      </c>
    </row>
    <row r="522" spans="1:12" x14ac:dyDescent="0.25">
      <c r="A522" s="17">
        <v>2012</v>
      </c>
      <c r="B522" s="39" t="s">
        <v>412</v>
      </c>
      <c r="C522" s="39" t="s">
        <v>422</v>
      </c>
      <c r="D522" s="39" t="s">
        <v>486</v>
      </c>
      <c r="E522" s="39" t="s">
        <v>486</v>
      </c>
      <c r="F522" s="39" t="s">
        <v>412</v>
      </c>
      <c r="G522" s="24" t="s">
        <v>1026</v>
      </c>
      <c r="H522" s="27">
        <v>6</v>
      </c>
      <c r="I522" s="17" t="s">
        <v>1315</v>
      </c>
      <c r="J522" s="18">
        <v>74400000</v>
      </c>
      <c r="K522" s="17" t="s">
        <v>854</v>
      </c>
      <c r="L522" s="17">
        <v>22.47</v>
      </c>
    </row>
    <row r="523" spans="1:12" x14ac:dyDescent="0.25">
      <c r="A523" s="17">
        <v>2012</v>
      </c>
      <c r="B523" s="39" t="s">
        <v>412</v>
      </c>
      <c r="C523" s="39" t="s">
        <v>422</v>
      </c>
      <c r="D523" s="39" t="s">
        <v>486</v>
      </c>
      <c r="E523" s="39" t="s">
        <v>486</v>
      </c>
      <c r="F523" s="39" t="s">
        <v>412</v>
      </c>
      <c r="G523" s="24" t="s">
        <v>1026</v>
      </c>
      <c r="H523" s="27">
        <v>6</v>
      </c>
      <c r="I523" s="17" t="s">
        <v>1316</v>
      </c>
      <c r="J523" s="18">
        <v>72000000</v>
      </c>
      <c r="K523" s="17" t="s">
        <v>854</v>
      </c>
      <c r="L523" s="17">
        <v>23.01</v>
      </c>
    </row>
    <row r="524" spans="1:12" x14ac:dyDescent="0.25">
      <c r="A524" s="17">
        <v>2012</v>
      </c>
      <c r="B524" s="39" t="s">
        <v>412</v>
      </c>
      <c r="C524" s="39" t="s">
        <v>422</v>
      </c>
      <c r="D524" s="39" t="s">
        <v>486</v>
      </c>
      <c r="E524" s="39" t="s">
        <v>486</v>
      </c>
      <c r="F524" s="39" t="s">
        <v>412</v>
      </c>
      <c r="G524" s="24" t="s">
        <v>1026</v>
      </c>
      <c r="H524" s="27">
        <v>6</v>
      </c>
      <c r="I524" s="17" t="s">
        <v>1317</v>
      </c>
      <c r="J524" s="18">
        <v>10700000</v>
      </c>
      <c r="K524" s="17" t="s">
        <v>854</v>
      </c>
      <c r="L524" s="17">
        <v>3.98</v>
      </c>
    </row>
    <row r="525" spans="1:12" x14ac:dyDescent="0.25">
      <c r="A525" s="17">
        <v>2012</v>
      </c>
      <c r="B525" s="39" t="s">
        <v>412</v>
      </c>
      <c r="C525" s="39" t="s">
        <v>422</v>
      </c>
      <c r="D525" s="39" t="s">
        <v>486</v>
      </c>
      <c r="E525" s="39" t="s">
        <v>486</v>
      </c>
      <c r="F525" s="39" t="s">
        <v>412</v>
      </c>
      <c r="G525" s="24" t="s">
        <v>1026</v>
      </c>
      <c r="H525" s="27">
        <v>6</v>
      </c>
      <c r="I525" s="17" t="s">
        <v>1318</v>
      </c>
      <c r="J525" s="18">
        <v>6800000</v>
      </c>
      <c r="K525" s="17" t="s">
        <v>854</v>
      </c>
      <c r="L525" s="17">
        <v>1.9</v>
      </c>
    </row>
    <row r="526" spans="1:12" x14ac:dyDescent="0.25">
      <c r="A526" s="17">
        <v>2012</v>
      </c>
      <c r="B526" s="39" t="s">
        <v>412</v>
      </c>
      <c r="C526" s="39" t="s">
        <v>422</v>
      </c>
      <c r="D526" s="39" t="s">
        <v>486</v>
      </c>
      <c r="E526" s="39" t="s">
        <v>486</v>
      </c>
      <c r="F526" s="39" t="s">
        <v>412</v>
      </c>
      <c r="G526" s="24" t="s">
        <v>1026</v>
      </c>
      <c r="H526" s="27">
        <v>6</v>
      </c>
      <c r="I526" s="17" t="s">
        <v>1319</v>
      </c>
      <c r="J526" s="18">
        <v>19100000</v>
      </c>
      <c r="K526" s="17" t="s">
        <v>854</v>
      </c>
      <c r="L526" s="17">
        <v>5</v>
      </c>
    </row>
    <row r="527" spans="1:12" x14ac:dyDescent="0.25">
      <c r="A527" s="17">
        <v>2012</v>
      </c>
      <c r="B527" s="39" t="s">
        <v>412</v>
      </c>
      <c r="C527" s="39" t="s">
        <v>422</v>
      </c>
      <c r="D527" s="39" t="s">
        <v>486</v>
      </c>
      <c r="E527" s="39" t="s">
        <v>486</v>
      </c>
      <c r="F527" s="39" t="s">
        <v>412</v>
      </c>
      <c r="G527" s="24" t="s">
        <v>1026</v>
      </c>
      <c r="H527" s="27">
        <v>6</v>
      </c>
      <c r="I527" s="17" t="s">
        <v>1320</v>
      </c>
      <c r="J527" s="18">
        <v>32850000</v>
      </c>
      <c r="K527" s="17" t="s">
        <v>854</v>
      </c>
      <c r="L527" s="17">
        <v>7.4</v>
      </c>
    </row>
    <row r="528" spans="1:12" x14ac:dyDescent="0.25">
      <c r="A528" s="17">
        <v>2012</v>
      </c>
      <c r="B528" s="39" t="s">
        <v>412</v>
      </c>
      <c r="C528" s="39" t="s">
        <v>422</v>
      </c>
      <c r="D528" s="39" t="s">
        <v>486</v>
      </c>
      <c r="E528" s="39" t="s">
        <v>486</v>
      </c>
      <c r="F528" s="39" t="s">
        <v>412</v>
      </c>
      <c r="G528" s="24" t="s">
        <v>1026</v>
      </c>
      <c r="H528" s="27">
        <v>6</v>
      </c>
      <c r="I528" s="17" t="s">
        <v>1321</v>
      </c>
      <c r="J528" s="18">
        <v>18500000</v>
      </c>
      <c r="K528" s="17" t="s">
        <v>854</v>
      </c>
      <c r="L528" s="17">
        <v>5</v>
      </c>
    </row>
    <row r="529" spans="1:12" x14ac:dyDescent="0.25">
      <c r="A529" s="17">
        <v>2012</v>
      </c>
      <c r="B529" s="39" t="s">
        <v>412</v>
      </c>
      <c r="C529" s="39" t="s">
        <v>413</v>
      </c>
      <c r="D529" s="39" t="s">
        <v>522</v>
      </c>
      <c r="E529" s="39" t="s">
        <v>523</v>
      </c>
      <c r="F529" s="39" t="s">
        <v>412</v>
      </c>
      <c r="G529" s="24" t="s">
        <v>1322</v>
      </c>
      <c r="H529" s="27">
        <v>750</v>
      </c>
      <c r="I529" s="17" t="s">
        <v>1053</v>
      </c>
      <c r="J529" s="18">
        <v>8640000</v>
      </c>
      <c r="K529" s="17">
        <v>12</v>
      </c>
      <c r="L529" s="17">
        <v>2</v>
      </c>
    </row>
    <row r="530" spans="1:12" x14ac:dyDescent="0.25">
      <c r="A530" s="17">
        <v>2012</v>
      </c>
      <c r="B530" s="39" t="s">
        <v>412</v>
      </c>
      <c r="C530" s="39" t="s">
        <v>422</v>
      </c>
      <c r="D530" s="39" t="s">
        <v>486</v>
      </c>
      <c r="E530" s="39" t="s">
        <v>486</v>
      </c>
      <c r="F530" s="39" t="s">
        <v>412</v>
      </c>
      <c r="G530" s="24" t="s">
        <v>1026</v>
      </c>
      <c r="H530" s="27">
        <v>6</v>
      </c>
      <c r="I530" s="17" t="s">
        <v>1323</v>
      </c>
      <c r="J530" s="18">
        <v>127450000</v>
      </c>
      <c r="K530" s="17" t="s">
        <v>854</v>
      </c>
      <c r="L530" s="17">
        <v>32.549999999999997</v>
      </c>
    </row>
    <row r="531" spans="1:12" x14ac:dyDescent="0.25">
      <c r="A531" s="17">
        <v>2012</v>
      </c>
      <c r="B531" s="39" t="s">
        <v>412</v>
      </c>
      <c r="C531" s="39" t="s">
        <v>413</v>
      </c>
      <c r="D531" s="39" t="s">
        <v>500</v>
      </c>
      <c r="E531" s="39" t="s">
        <v>500</v>
      </c>
      <c r="F531" s="39" t="s">
        <v>412</v>
      </c>
      <c r="G531" s="24" t="s">
        <v>1205</v>
      </c>
      <c r="H531" s="27">
        <v>76</v>
      </c>
      <c r="I531" s="17" t="s">
        <v>1324</v>
      </c>
      <c r="J531" s="18">
        <v>1800000000</v>
      </c>
      <c r="K531" s="17">
        <v>40</v>
      </c>
      <c r="L531" s="17">
        <v>446.6</v>
      </c>
    </row>
    <row r="532" spans="1:12" x14ac:dyDescent="0.25">
      <c r="A532" s="17">
        <v>2012</v>
      </c>
      <c r="B532" s="39" t="s">
        <v>412</v>
      </c>
      <c r="C532" s="39" t="s">
        <v>413</v>
      </c>
      <c r="D532" s="39" t="s">
        <v>616</v>
      </c>
      <c r="E532" s="39" t="s">
        <v>1325</v>
      </c>
      <c r="F532" s="39" t="s">
        <v>412</v>
      </c>
      <c r="G532" s="24" t="s">
        <v>1326</v>
      </c>
      <c r="H532" s="27">
        <v>672</v>
      </c>
      <c r="I532" s="17" t="s">
        <v>1327</v>
      </c>
      <c r="J532" s="18">
        <v>490336000</v>
      </c>
      <c r="K532" s="17">
        <v>74</v>
      </c>
      <c r="L532" s="17">
        <v>350.24</v>
      </c>
    </row>
    <row r="533" spans="1:12" x14ac:dyDescent="0.25">
      <c r="A533" s="17">
        <v>2013</v>
      </c>
      <c r="B533" s="39" t="s">
        <v>412</v>
      </c>
      <c r="C533" s="39" t="s">
        <v>413</v>
      </c>
      <c r="D533" s="39" t="s">
        <v>1183</v>
      </c>
      <c r="E533" s="39" t="s">
        <v>507</v>
      </c>
      <c r="F533" s="39" t="s">
        <v>412</v>
      </c>
      <c r="G533" s="24" t="s">
        <v>1088</v>
      </c>
      <c r="H533" s="27">
        <v>325</v>
      </c>
      <c r="I533" s="17" t="s">
        <v>1328</v>
      </c>
      <c r="J533" s="18">
        <v>2568672000</v>
      </c>
      <c r="K533" s="17">
        <v>80</v>
      </c>
      <c r="L533" s="17">
        <v>427.68</v>
      </c>
    </row>
    <row r="534" spans="1:12" x14ac:dyDescent="0.25">
      <c r="A534" s="17">
        <v>2013</v>
      </c>
      <c r="B534" s="39" t="s">
        <v>412</v>
      </c>
      <c r="C534" s="39" t="s">
        <v>422</v>
      </c>
      <c r="D534" s="39" t="s">
        <v>451</v>
      </c>
      <c r="E534" s="39" t="s">
        <v>456</v>
      </c>
      <c r="F534" s="39" t="s">
        <v>412</v>
      </c>
      <c r="G534" s="24" t="s">
        <v>1329</v>
      </c>
      <c r="H534" s="27">
        <v>295</v>
      </c>
      <c r="I534" s="17" t="s">
        <v>1330</v>
      </c>
      <c r="J534" s="18">
        <v>1357200000</v>
      </c>
      <c r="K534" s="17">
        <v>28</v>
      </c>
      <c r="L534" s="17">
        <v>301.60000000000002</v>
      </c>
    </row>
    <row r="535" spans="1:12" x14ac:dyDescent="0.25">
      <c r="A535" s="17">
        <v>2013</v>
      </c>
      <c r="B535" s="39" t="s">
        <v>412</v>
      </c>
      <c r="C535" s="39" t="s">
        <v>413</v>
      </c>
      <c r="D535" s="39" t="s">
        <v>558</v>
      </c>
      <c r="E535" s="39" t="s">
        <v>558</v>
      </c>
      <c r="F535" s="39" t="s">
        <v>412</v>
      </c>
      <c r="G535" s="24" t="s">
        <v>1331</v>
      </c>
      <c r="H535" s="27">
        <v>1022</v>
      </c>
      <c r="I535" s="17" t="s">
        <v>1332</v>
      </c>
      <c r="J535" s="18">
        <v>1353672000</v>
      </c>
      <c r="K535" s="17">
        <v>34</v>
      </c>
      <c r="L535" s="17">
        <v>501.36</v>
      </c>
    </row>
    <row r="536" spans="1:12" x14ac:dyDescent="0.25">
      <c r="A536" s="17">
        <v>2013</v>
      </c>
      <c r="B536" s="39" t="s">
        <v>412</v>
      </c>
      <c r="C536" s="39" t="s">
        <v>413</v>
      </c>
      <c r="D536" s="39" t="s">
        <v>500</v>
      </c>
      <c r="E536" s="39" t="s">
        <v>500</v>
      </c>
      <c r="F536" s="39" t="s">
        <v>412</v>
      </c>
      <c r="G536" s="24" t="s">
        <v>1333</v>
      </c>
      <c r="H536" s="27">
        <v>1467</v>
      </c>
      <c r="I536" s="17" t="s">
        <v>1334</v>
      </c>
      <c r="J536" s="18">
        <v>1200000000</v>
      </c>
      <c r="K536" s="17">
        <v>60</v>
      </c>
      <c r="L536" s="17">
        <v>284.77999999999997</v>
      </c>
    </row>
    <row r="537" spans="1:12" x14ac:dyDescent="0.25">
      <c r="A537" s="17">
        <v>2013</v>
      </c>
      <c r="B537" s="39" t="s">
        <v>412</v>
      </c>
      <c r="C537" s="39" t="s">
        <v>422</v>
      </c>
      <c r="D537" s="39" t="s">
        <v>456</v>
      </c>
      <c r="E537" s="39" t="s">
        <v>456</v>
      </c>
      <c r="F537" s="39" t="s">
        <v>412</v>
      </c>
      <c r="G537" s="24" t="s">
        <v>1335</v>
      </c>
      <c r="H537" s="27">
        <v>1807</v>
      </c>
      <c r="I537" s="17" t="s">
        <v>1336</v>
      </c>
      <c r="J537" s="18">
        <v>1200000000</v>
      </c>
      <c r="K537" s="17">
        <v>34</v>
      </c>
      <c r="L537" s="17">
        <v>302.81</v>
      </c>
    </row>
    <row r="538" spans="1:12" x14ac:dyDescent="0.25">
      <c r="A538" s="17">
        <v>2013</v>
      </c>
      <c r="B538" s="39" t="s">
        <v>412</v>
      </c>
      <c r="C538" s="39" t="s">
        <v>413</v>
      </c>
      <c r="D538" s="39" t="s">
        <v>500</v>
      </c>
      <c r="E538" s="39" t="s">
        <v>500</v>
      </c>
      <c r="F538" s="39" t="s">
        <v>412</v>
      </c>
      <c r="G538" s="24" t="s">
        <v>1337</v>
      </c>
      <c r="H538" s="27">
        <v>636</v>
      </c>
      <c r="I538" s="17" t="s">
        <v>1338</v>
      </c>
      <c r="J538" s="18">
        <v>905880000</v>
      </c>
      <c r="K538" s="17">
        <v>39</v>
      </c>
      <c r="L538" s="17">
        <v>251.8</v>
      </c>
    </row>
    <row r="539" spans="1:12" x14ac:dyDescent="0.25">
      <c r="A539" s="17">
        <v>2013</v>
      </c>
      <c r="B539" s="39" t="s">
        <v>412</v>
      </c>
      <c r="C539" s="39" t="s">
        <v>413</v>
      </c>
      <c r="D539" s="39" t="s">
        <v>964</v>
      </c>
      <c r="E539" s="39" t="s">
        <v>496</v>
      </c>
      <c r="F539" s="39" t="s">
        <v>412</v>
      </c>
      <c r="G539" s="24" t="s">
        <v>1070</v>
      </c>
      <c r="H539" s="27">
        <v>362</v>
      </c>
      <c r="I539" s="17" t="s">
        <v>1339</v>
      </c>
      <c r="J539" s="18">
        <v>810000000</v>
      </c>
      <c r="K539" s="17" t="s">
        <v>526</v>
      </c>
      <c r="L539" s="17">
        <v>235.9</v>
      </c>
    </row>
    <row r="540" spans="1:12" x14ac:dyDescent="0.25">
      <c r="A540" s="17">
        <v>2013</v>
      </c>
      <c r="B540" s="39" t="s">
        <v>412</v>
      </c>
      <c r="C540" s="39" t="s">
        <v>413</v>
      </c>
      <c r="D540" s="39" t="s">
        <v>616</v>
      </c>
      <c r="E540" s="39" t="s">
        <v>1091</v>
      </c>
      <c r="F540" s="39" t="s">
        <v>412</v>
      </c>
      <c r="G540" s="24" t="s">
        <v>1326</v>
      </c>
      <c r="H540" s="27">
        <v>672</v>
      </c>
      <c r="I540" s="17" t="s">
        <v>1340</v>
      </c>
      <c r="J540" s="18">
        <v>670000000</v>
      </c>
      <c r="K540" s="17" t="s">
        <v>526</v>
      </c>
      <c r="L540" s="17">
        <v>169.4</v>
      </c>
    </row>
    <row r="541" spans="1:12" x14ac:dyDescent="0.25">
      <c r="A541" s="17">
        <v>2013</v>
      </c>
      <c r="B541" s="39" t="s">
        <v>412</v>
      </c>
      <c r="C541" s="39" t="s">
        <v>413</v>
      </c>
      <c r="D541" s="39" t="s">
        <v>964</v>
      </c>
      <c r="E541" s="39" t="s">
        <v>496</v>
      </c>
      <c r="F541" s="39" t="s">
        <v>412</v>
      </c>
      <c r="G541" s="24" t="s">
        <v>1070</v>
      </c>
      <c r="H541" s="27">
        <v>362</v>
      </c>
      <c r="I541" s="17" t="s">
        <v>1341</v>
      </c>
      <c r="J541" s="18">
        <v>669940000</v>
      </c>
      <c r="K541" s="17">
        <v>13</v>
      </c>
      <c r="L541" s="17">
        <v>155.80000000000001</v>
      </c>
    </row>
    <row r="542" spans="1:12" x14ac:dyDescent="0.25">
      <c r="A542" s="17">
        <v>2013</v>
      </c>
      <c r="B542" s="39" t="s">
        <v>412</v>
      </c>
      <c r="C542" s="39" t="s">
        <v>413</v>
      </c>
      <c r="D542" s="39" t="s">
        <v>512</v>
      </c>
      <c r="E542" s="39" t="s">
        <v>512</v>
      </c>
      <c r="F542" s="39" t="s">
        <v>412</v>
      </c>
      <c r="G542" s="24" t="s">
        <v>1028</v>
      </c>
      <c r="H542" s="27">
        <v>309</v>
      </c>
      <c r="I542" s="17" t="s">
        <v>1342</v>
      </c>
      <c r="J542" s="18">
        <v>640915000</v>
      </c>
      <c r="K542" s="17" t="s">
        <v>526</v>
      </c>
      <c r="L542" s="17">
        <v>149.05000000000001</v>
      </c>
    </row>
    <row r="543" spans="1:12" x14ac:dyDescent="0.25">
      <c r="A543" s="17">
        <v>2013</v>
      </c>
      <c r="B543" s="39" t="s">
        <v>412</v>
      </c>
      <c r="C543" s="39" t="s">
        <v>413</v>
      </c>
      <c r="D543" s="39" t="s">
        <v>507</v>
      </c>
      <c r="E543" s="39" t="s">
        <v>641</v>
      </c>
      <c r="F543" s="39" t="s">
        <v>412</v>
      </c>
      <c r="G543" s="24" t="s">
        <v>1343</v>
      </c>
      <c r="H543" s="27">
        <v>659</v>
      </c>
      <c r="I543" s="17" t="s">
        <v>1090</v>
      </c>
      <c r="J543" s="18">
        <v>542220000</v>
      </c>
      <c r="K543" s="17" t="s">
        <v>526</v>
      </c>
      <c r="L543" s="17">
        <v>129.1</v>
      </c>
    </row>
    <row r="544" spans="1:12" x14ac:dyDescent="0.25">
      <c r="A544" s="17">
        <v>2013</v>
      </c>
      <c r="B544" s="39" t="s">
        <v>412</v>
      </c>
      <c r="C544" s="39" t="s">
        <v>413</v>
      </c>
      <c r="D544" s="39" t="s">
        <v>534</v>
      </c>
      <c r="E544" s="39" t="s">
        <v>772</v>
      </c>
      <c r="F544" s="39" t="s">
        <v>412</v>
      </c>
      <c r="G544" s="24" t="s">
        <v>1344</v>
      </c>
      <c r="H544" s="27">
        <v>921</v>
      </c>
      <c r="I544" s="17" t="s">
        <v>1303</v>
      </c>
      <c r="J544" s="18">
        <v>440000000</v>
      </c>
      <c r="K544" s="17">
        <v>8</v>
      </c>
      <c r="L544" s="17">
        <v>96.1</v>
      </c>
    </row>
    <row r="545" spans="1:12" x14ac:dyDescent="0.25">
      <c r="A545" s="17">
        <v>2013</v>
      </c>
      <c r="B545" s="39" t="s">
        <v>412</v>
      </c>
      <c r="C545" s="39" t="s">
        <v>413</v>
      </c>
      <c r="D545" s="39" t="s">
        <v>496</v>
      </c>
      <c r="E545" s="39" t="s">
        <v>1091</v>
      </c>
      <c r="F545" s="39" t="s">
        <v>412</v>
      </c>
      <c r="G545" s="24" t="s">
        <v>1224</v>
      </c>
      <c r="H545" s="27">
        <v>1644</v>
      </c>
      <c r="I545" s="17" t="s">
        <v>1345</v>
      </c>
      <c r="J545" s="18">
        <v>420000000</v>
      </c>
      <c r="K545" s="17">
        <v>21</v>
      </c>
      <c r="L545" s="17">
        <v>163.30000000000001</v>
      </c>
    </row>
    <row r="546" spans="1:12" x14ac:dyDescent="0.25">
      <c r="A546" s="17">
        <v>2013</v>
      </c>
      <c r="B546" s="39" t="s">
        <v>412</v>
      </c>
      <c r="C546" s="39" t="s">
        <v>413</v>
      </c>
      <c r="D546" s="39" t="s">
        <v>627</v>
      </c>
      <c r="E546" s="39" t="s">
        <v>574</v>
      </c>
      <c r="F546" s="39" t="s">
        <v>412</v>
      </c>
      <c r="G546" s="24" t="s">
        <v>1346</v>
      </c>
      <c r="H546" s="27">
        <v>199</v>
      </c>
      <c r="I546" s="17" t="s">
        <v>1347</v>
      </c>
      <c r="J546" s="18">
        <v>400000000</v>
      </c>
      <c r="K546" s="17">
        <v>39</v>
      </c>
      <c r="L546" s="17">
        <v>86.33</v>
      </c>
    </row>
    <row r="547" spans="1:12" x14ac:dyDescent="0.25">
      <c r="A547" s="17">
        <v>2013</v>
      </c>
      <c r="B547" s="39" t="s">
        <v>412</v>
      </c>
      <c r="C547" s="39" t="s">
        <v>413</v>
      </c>
      <c r="D547" s="39" t="s">
        <v>754</v>
      </c>
      <c r="E547" s="39" t="s">
        <v>500</v>
      </c>
      <c r="F547" s="39" t="s">
        <v>412</v>
      </c>
      <c r="G547" s="24" t="s">
        <v>1175</v>
      </c>
      <c r="H547" s="27">
        <v>1033</v>
      </c>
      <c r="I547" s="17" t="s">
        <v>1348</v>
      </c>
      <c r="J547" s="18">
        <v>370000000</v>
      </c>
      <c r="K547" s="17">
        <v>13</v>
      </c>
      <c r="L547" s="17">
        <v>113.8</v>
      </c>
    </row>
    <row r="548" spans="1:12" x14ac:dyDescent="0.25">
      <c r="A548" s="17">
        <v>2013</v>
      </c>
      <c r="B548" s="39" t="s">
        <v>412</v>
      </c>
      <c r="C548" s="39" t="s">
        <v>413</v>
      </c>
      <c r="D548" s="39" t="s">
        <v>616</v>
      </c>
      <c r="E548" s="39" t="s">
        <v>574</v>
      </c>
      <c r="F548" s="39" t="s">
        <v>412</v>
      </c>
      <c r="G548" s="24" t="s">
        <v>1349</v>
      </c>
      <c r="H548" s="27">
        <v>113</v>
      </c>
      <c r="I548" s="17" t="s">
        <v>1350</v>
      </c>
      <c r="J548" s="18">
        <v>365580000</v>
      </c>
      <c r="K548" s="17">
        <v>11</v>
      </c>
      <c r="L548" s="17">
        <v>101.55</v>
      </c>
    </row>
    <row r="549" spans="1:12" x14ac:dyDescent="0.25">
      <c r="A549" s="17">
        <v>2013</v>
      </c>
      <c r="B549" s="40" t="s">
        <v>406</v>
      </c>
      <c r="C549" s="39" t="s">
        <v>407</v>
      </c>
      <c r="D549" s="39" t="s">
        <v>408</v>
      </c>
      <c r="E549" s="39" t="s">
        <v>408</v>
      </c>
      <c r="F549" s="39" t="s">
        <v>406</v>
      </c>
      <c r="G549" s="24" t="s">
        <v>1351</v>
      </c>
      <c r="H549" s="27">
        <v>37</v>
      </c>
      <c r="I549" s="17" t="s">
        <v>1352</v>
      </c>
      <c r="J549" s="18">
        <v>355000000</v>
      </c>
      <c r="K549" s="17">
        <v>28</v>
      </c>
      <c r="L549" s="17">
        <v>87</v>
      </c>
    </row>
    <row r="550" spans="1:12" x14ac:dyDescent="0.25">
      <c r="A550" s="17">
        <v>2013</v>
      </c>
      <c r="B550" s="39" t="s">
        <v>412</v>
      </c>
      <c r="C550" s="39" t="s">
        <v>422</v>
      </c>
      <c r="D550" s="39" t="s">
        <v>486</v>
      </c>
      <c r="E550" s="39" t="s">
        <v>486</v>
      </c>
      <c r="F550" s="39" t="s">
        <v>412</v>
      </c>
      <c r="G550" s="24" t="s">
        <v>1167</v>
      </c>
      <c r="H550" s="27">
        <v>230</v>
      </c>
      <c r="I550" s="17" t="s">
        <v>1353</v>
      </c>
      <c r="J550" s="18">
        <v>315350000</v>
      </c>
      <c r="K550" s="17" t="s">
        <v>526</v>
      </c>
      <c r="L550" s="17">
        <v>89.7</v>
      </c>
    </row>
    <row r="551" spans="1:12" x14ac:dyDescent="0.25">
      <c r="A551" s="17">
        <v>2013</v>
      </c>
      <c r="B551" s="39" t="s">
        <v>412</v>
      </c>
      <c r="C551" s="39" t="s">
        <v>413</v>
      </c>
      <c r="D551" s="39" t="s">
        <v>627</v>
      </c>
      <c r="E551" s="39" t="s">
        <v>627</v>
      </c>
      <c r="F551" s="39" t="s">
        <v>412</v>
      </c>
      <c r="G551" s="24" t="s">
        <v>1354</v>
      </c>
      <c r="H551" s="27">
        <v>1248</v>
      </c>
      <c r="I551" s="17" t="s">
        <v>1355</v>
      </c>
      <c r="J551" s="18">
        <v>310800000</v>
      </c>
      <c r="K551" s="17">
        <v>7</v>
      </c>
      <c r="L551" s="17">
        <v>88.8</v>
      </c>
    </row>
    <row r="552" spans="1:12" x14ac:dyDescent="0.25">
      <c r="A552" s="17">
        <v>2013</v>
      </c>
      <c r="B552" s="39" t="s">
        <v>412</v>
      </c>
      <c r="C552" s="39" t="s">
        <v>413</v>
      </c>
      <c r="D552" s="39" t="s">
        <v>754</v>
      </c>
      <c r="E552" s="39" t="s">
        <v>500</v>
      </c>
      <c r="F552" s="39" t="s">
        <v>412</v>
      </c>
      <c r="G552" s="24" t="s">
        <v>1175</v>
      </c>
      <c r="H552" s="27">
        <v>1033</v>
      </c>
      <c r="I552" s="17" t="s">
        <v>1356</v>
      </c>
      <c r="J552" s="18">
        <v>283000000</v>
      </c>
      <c r="K552" s="17">
        <v>6</v>
      </c>
      <c r="L552" s="17">
        <v>69.930000000000007</v>
      </c>
    </row>
    <row r="553" spans="1:12" x14ac:dyDescent="0.25">
      <c r="A553" s="17">
        <v>2013</v>
      </c>
      <c r="B553" s="39" t="s">
        <v>412</v>
      </c>
      <c r="C553" s="39" t="s">
        <v>413</v>
      </c>
      <c r="D553" s="39" t="s">
        <v>500</v>
      </c>
      <c r="E553" s="39" t="s">
        <v>500</v>
      </c>
      <c r="F553" s="39" t="s">
        <v>412</v>
      </c>
      <c r="G553" s="24" t="s">
        <v>1000</v>
      </c>
      <c r="H553" s="27">
        <v>320</v>
      </c>
      <c r="I553" s="17" t="s">
        <v>1357</v>
      </c>
      <c r="J553" s="18">
        <v>251300000</v>
      </c>
      <c r="K553" s="17">
        <v>26</v>
      </c>
      <c r="L553" s="17">
        <v>71.8</v>
      </c>
    </row>
    <row r="554" spans="1:12" x14ac:dyDescent="0.25">
      <c r="A554" s="17">
        <v>2013</v>
      </c>
      <c r="B554" s="39" t="s">
        <v>412</v>
      </c>
      <c r="C554" s="39" t="s">
        <v>413</v>
      </c>
      <c r="D554" s="39" t="s">
        <v>507</v>
      </c>
      <c r="E554" s="39" t="s">
        <v>641</v>
      </c>
      <c r="F554" s="39" t="s">
        <v>412</v>
      </c>
      <c r="G554" s="24" t="s">
        <v>1343</v>
      </c>
      <c r="H554" s="27">
        <v>659</v>
      </c>
      <c r="I554" s="17" t="s">
        <v>1358</v>
      </c>
      <c r="J554" s="18">
        <v>244928642</v>
      </c>
      <c r="K554" s="17">
        <v>38</v>
      </c>
      <c r="L554" s="17">
        <v>57.1</v>
      </c>
    </row>
    <row r="555" spans="1:12" x14ac:dyDescent="0.25">
      <c r="A555" s="17">
        <v>2013</v>
      </c>
      <c r="B555" s="39" t="s">
        <v>412</v>
      </c>
      <c r="C555" s="39" t="s">
        <v>422</v>
      </c>
      <c r="D555" s="39" t="s">
        <v>486</v>
      </c>
      <c r="E555" s="39" t="s">
        <v>486</v>
      </c>
      <c r="F555" s="39" t="s">
        <v>412</v>
      </c>
      <c r="G555" s="24" t="s">
        <v>540</v>
      </c>
      <c r="H555" s="27">
        <v>331</v>
      </c>
      <c r="I555" s="17" t="s">
        <v>1359</v>
      </c>
      <c r="J555" s="18">
        <v>238350000</v>
      </c>
      <c r="K555" s="17">
        <v>66</v>
      </c>
      <c r="L555" s="17">
        <v>85</v>
      </c>
    </row>
    <row r="556" spans="1:12" x14ac:dyDescent="0.25">
      <c r="A556" s="17">
        <v>2013</v>
      </c>
      <c r="B556" s="39" t="s">
        <v>412</v>
      </c>
      <c r="C556" s="39" t="s">
        <v>413</v>
      </c>
      <c r="D556" s="39" t="s">
        <v>754</v>
      </c>
      <c r="E556" s="39" t="s">
        <v>641</v>
      </c>
      <c r="F556" s="39" t="s">
        <v>412</v>
      </c>
      <c r="G556" s="24" t="s">
        <v>1175</v>
      </c>
      <c r="H556" s="27">
        <v>1033</v>
      </c>
      <c r="I556" s="17" t="s">
        <v>1360</v>
      </c>
      <c r="J556" s="18">
        <v>230520089</v>
      </c>
      <c r="K556" s="17">
        <v>9</v>
      </c>
      <c r="L556" s="17">
        <v>77.98</v>
      </c>
    </row>
    <row r="557" spans="1:12" x14ac:dyDescent="0.25">
      <c r="A557" s="17">
        <v>2013</v>
      </c>
      <c r="B557" s="39" t="s">
        <v>433</v>
      </c>
      <c r="C557" s="39" t="s">
        <v>434</v>
      </c>
      <c r="D557" s="39" t="s">
        <v>435</v>
      </c>
      <c r="E557" s="39" t="s">
        <v>435</v>
      </c>
      <c r="F557" s="39" t="s">
        <v>436</v>
      </c>
      <c r="G557" s="24" t="s">
        <v>939</v>
      </c>
      <c r="H557" s="27">
        <v>40</v>
      </c>
      <c r="I557" s="17" t="s">
        <v>1361</v>
      </c>
      <c r="J557" s="18">
        <v>213364076</v>
      </c>
      <c r="K557" s="17">
        <v>6</v>
      </c>
      <c r="L557" s="17">
        <v>50.1</v>
      </c>
    </row>
    <row r="558" spans="1:12" x14ac:dyDescent="0.25">
      <c r="A558" s="17">
        <v>2013</v>
      </c>
      <c r="B558" s="39" t="s">
        <v>433</v>
      </c>
      <c r="C558" s="39" t="s">
        <v>434</v>
      </c>
      <c r="D558" s="39" t="s">
        <v>542</v>
      </c>
      <c r="E558" s="39" t="s">
        <v>542</v>
      </c>
      <c r="F558" s="39" t="s">
        <v>436</v>
      </c>
      <c r="G558" s="24" t="s">
        <v>1362</v>
      </c>
      <c r="H558" s="27">
        <v>24</v>
      </c>
      <c r="I558" s="17" t="s">
        <v>1363</v>
      </c>
      <c r="J558" s="18">
        <v>205000000</v>
      </c>
      <c r="K558" s="17" t="s">
        <v>526</v>
      </c>
      <c r="L558" s="17">
        <v>122.55</v>
      </c>
    </row>
    <row r="559" spans="1:12" x14ac:dyDescent="0.25">
      <c r="A559" s="17">
        <v>2013</v>
      </c>
      <c r="B559" s="39" t="s">
        <v>412</v>
      </c>
      <c r="C559" s="39" t="s">
        <v>413</v>
      </c>
      <c r="D559" s="39" t="s">
        <v>507</v>
      </c>
      <c r="E559" s="39" t="s">
        <v>641</v>
      </c>
      <c r="F559" s="39" t="s">
        <v>412</v>
      </c>
      <c r="G559" s="24" t="s">
        <v>1343</v>
      </c>
      <c r="H559" s="27">
        <v>659</v>
      </c>
      <c r="I559" s="17" t="s">
        <v>1364</v>
      </c>
      <c r="J559" s="18">
        <v>198000000</v>
      </c>
      <c r="K559" s="17" t="s">
        <v>526</v>
      </c>
      <c r="L559" s="17">
        <v>42.35</v>
      </c>
    </row>
    <row r="560" spans="1:12" x14ac:dyDescent="0.25">
      <c r="A560" s="17">
        <v>2013</v>
      </c>
      <c r="B560" s="40" t="s">
        <v>406</v>
      </c>
      <c r="C560" s="39" t="s">
        <v>407</v>
      </c>
      <c r="D560" s="39" t="s">
        <v>408</v>
      </c>
      <c r="E560" s="39" t="s">
        <v>408</v>
      </c>
      <c r="F560" s="39" t="s">
        <v>406</v>
      </c>
      <c r="G560" s="24" t="s">
        <v>1365</v>
      </c>
      <c r="H560" s="27">
        <v>365</v>
      </c>
      <c r="I560" s="17" t="s">
        <v>1366</v>
      </c>
      <c r="J560" s="18">
        <v>187500000</v>
      </c>
      <c r="K560" s="17">
        <v>9</v>
      </c>
      <c r="L560" s="17">
        <v>24.9</v>
      </c>
    </row>
    <row r="561" spans="1:12" x14ac:dyDescent="0.25">
      <c r="A561" s="17">
        <v>2013</v>
      </c>
      <c r="B561" s="39" t="s">
        <v>412</v>
      </c>
      <c r="C561" s="39" t="s">
        <v>413</v>
      </c>
      <c r="D561" s="39" t="s">
        <v>507</v>
      </c>
      <c r="E561" s="39" t="s">
        <v>641</v>
      </c>
      <c r="F561" s="39" t="s">
        <v>412</v>
      </c>
      <c r="G561" s="24" t="s">
        <v>1343</v>
      </c>
      <c r="H561" s="27">
        <v>659</v>
      </c>
      <c r="I561" s="17" t="s">
        <v>1243</v>
      </c>
      <c r="J561" s="18">
        <v>180000000</v>
      </c>
      <c r="K561" s="17" t="s">
        <v>526</v>
      </c>
      <c r="L561" s="17">
        <v>48</v>
      </c>
    </row>
    <row r="562" spans="1:12" x14ac:dyDescent="0.25">
      <c r="A562" s="17">
        <v>2013</v>
      </c>
      <c r="B562" s="39" t="s">
        <v>412</v>
      </c>
      <c r="C562" s="39" t="s">
        <v>413</v>
      </c>
      <c r="D562" s="39" t="s">
        <v>507</v>
      </c>
      <c r="E562" s="39" t="s">
        <v>641</v>
      </c>
      <c r="F562" s="39" t="s">
        <v>412</v>
      </c>
      <c r="G562" s="24" t="s">
        <v>1343</v>
      </c>
      <c r="H562" s="27">
        <v>659</v>
      </c>
      <c r="I562" s="17" t="s">
        <v>1367</v>
      </c>
      <c r="J562" s="18">
        <v>172021450</v>
      </c>
      <c r="K562" s="17" t="s">
        <v>526</v>
      </c>
      <c r="L562" s="17">
        <v>40.04</v>
      </c>
    </row>
    <row r="563" spans="1:12" x14ac:dyDescent="0.25">
      <c r="A563" s="17">
        <v>2013</v>
      </c>
      <c r="B563" s="39" t="s">
        <v>412</v>
      </c>
      <c r="C563" s="39" t="s">
        <v>413</v>
      </c>
      <c r="D563" s="39" t="s">
        <v>461</v>
      </c>
      <c r="E563" s="39" t="s">
        <v>616</v>
      </c>
      <c r="F563" s="39" t="s">
        <v>412</v>
      </c>
      <c r="G563" s="24" t="s">
        <v>1057</v>
      </c>
      <c r="H563" s="27">
        <v>1136</v>
      </c>
      <c r="I563" s="17" t="s">
        <v>1368</v>
      </c>
      <c r="J563" s="18">
        <v>160000000</v>
      </c>
      <c r="K563" s="17">
        <v>14</v>
      </c>
      <c r="L563" s="17">
        <v>63</v>
      </c>
    </row>
    <row r="564" spans="1:12" x14ac:dyDescent="0.25">
      <c r="A564" s="17">
        <v>2013</v>
      </c>
      <c r="B564" s="39" t="s">
        <v>433</v>
      </c>
      <c r="C564" s="39" t="s">
        <v>434</v>
      </c>
      <c r="D564" s="39" t="s">
        <v>444</v>
      </c>
      <c r="E564" s="39" t="s">
        <v>444</v>
      </c>
      <c r="F564" s="39" t="s">
        <v>436</v>
      </c>
      <c r="G564" s="24" t="s">
        <v>831</v>
      </c>
      <c r="H564" s="27">
        <v>8</v>
      </c>
      <c r="I564" s="17" t="s">
        <v>1369</v>
      </c>
      <c r="J564" s="18">
        <v>155000000</v>
      </c>
      <c r="K564" s="17">
        <v>36</v>
      </c>
      <c r="L564" s="17">
        <v>34.17</v>
      </c>
    </row>
    <row r="565" spans="1:12" x14ac:dyDescent="0.25">
      <c r="A565" s="17">
        <v>2013</v>
      </c>
      <c r="B565" s="39" t="s">
        <v>412</v>
      </c>
      <c r="C565" s="39" t="s">
        <v>413</v>
      </c>
      <c r="D565" s="39" t="s">
        <v>627</v>
      </c>
      <c r="E565" s="39" t="s">
        <v>627</v>
      </c>
      <c r="F565" s="39" t="s">
        <v>412</v>
      </c>
      <c r="G565" s="24" t="s">
        <v>1346</v>
      </c>
      <c r="H565" s="27">
        <v>199</v>
      </c>
      <c r="I565" s="17" t="s">
        <v>1370</v>
      </c>
      <c r="J565" s="18">
        <v>150000000</v>
      </c>
      <c r="K565" s="17" t="s">
        <v>526</v>
      </c>
      <c r="L565" s="17">
        <v>66.5</v>
      </c>
    </row>
    <row r="566" spans="1:12" x14ac:dyDescent="0.25">
      <c r="A566" s="17">
        <v>2013</v>
      </c>
      <c r="B566" s="39" t="s">
        <v>433</v>
      </c>
      <c r="C566" s="39" t="s">
        <v>434</v>
      </c>
      <c r="D566" s="39" t="s">
        <v>444</v>
      </c>
      <c r="E566" s="39" t="s">
        <v>444</v>
      </c>
      <c r="F566" s="39" t="s">
        <v>436</v>
      </c>
      <c r="G566" s="24" t="s">
        <v>947</v>
      </c>
      <c r="H566" s="27">
        <v>137</v>
      </c>
      <c r="I566" s="17" t="s">
        <v>1282</v>
      </c>
      <c r="J566" s="18">
        <v>129000000</v>
      </c>
      <c r="K566" s="17">
        <v>5</v>
      </c>
      <c r="L566" s="17">
        <v>39.85</v>
      </c>
    </row>
    <row r="567" spans="1:12" x14ac:dyDescent="0.25">
      <c r="A567" s="17">
        <v>2013</v>
      </c>
      <c r="B567" s="39" t="s">
        <v>433</v>
      </c>
      <c r="C567" s="39" t="s">
        <v>434</v>
      </c>
      <c r="D567" s="39" t="s">
        <v>542</v>
      </c>
      <c r="E567" s="39" t="s">
        <v>542</v>
      </c>
      <c r="F567" s="39" t="s">
        <v>436</v>
      </c>
      <c r="G567" s="24" t="s">
        <v>1362</v>
      </c>
      <c r="H567" s="27">
        <v>24</v>
      </c>
      <c r="I567" s="17" t="s">
        <v>1371</v>
      </c>
      <c r="J567" s="18">
        <v>110000000</v>
      </c>
      <c r="K567" s="17" t="s">
        <v>526</v>
      </c>
      <c r="L567" s="17">
        <v>44.45</v>
      </c>
    </row>
    <row r="568" spans="1:12" x14ac:dyDescent="0.25">
      <c r="A568" s="17">
        <v>2013</v>
      </c>
      <c r="B568" s="39" t="s">
        <v>412</v>
      </c>
      <c r="C568" s="39" t="s">
        <v>422</v>
      </c>
      <c r="D568" s="39" t="s">
        <v>486</v>
      </c>
      <c r="E568" s="39" t="s">
        <v>486</v>
      </c>
      <c r="F568" s="39" t="s">
        <v>412</v>
      </c>
      <c r="G568" s="24" t="s">
        <v>1167</v>
      </c>
      <c r="H568" s="27">
        <v>230</v>
      </c>
      <c r="I568" s="17" t="s">
        <v>1372</v>
      </c>
      <c r="J568" s="18">
        <v>103600000</v>
      </c>
      <c r="K568" s="17" t="s">
        <v>526</v>
      </c>
      <c r="L568" s="17">
        <v>25.9</v>
      </c>
    </row>
    <row r="569" spans="1:12" x14ac:dyDescent="0.25">
      <c r="A569" s="17">
        <v>2013</v>
      </c>
      <c r="B569" s="39" t="s">
        <v>412</v>
      </c>
      <c r="C569" s="39" t="s">
        <v>422</v>
      </c>
      <c r="D569" s="39" t="s">
        <v>486</v>
      </c>
      <c r="E569" s="39" t="s">
        <v>486</v>
      </c>
      <c r="F569" s="39" t="s">
        <v>412</v>
      </c>
      <c r="G569" s="24" t="s">
        <v>1026</v>
      </c>
      <c r="H569" s="27">
        <v>6</v>
      </c>
      <c r="I569" s="17" t="s">
        <v>1373</v>
      </c>
      <c r="J569" s="18">
        <v>92440000</v>
      </c>
      <c r="K569" s="17" t="s">
        <v>526</v>
      </c>
      <c r="L569" s="17">
        <v>27.4</v>
      </c>
    </row>
    <row r="570" spans="1:12" x14ac:dyDescent="0.25">
      <c r="A570" s="17">
        <v>2013</v>
      </c>
      <c r="B570" s="39" t="s">
        <v>417</v>
      </c>
      <c r="C570" s="39" t="s">
        <v>1270</v>
      </c>
      <c r="D570" s="39" t="s">
        <v>1374</v>
      </c>
      <c r="E570" s="39" t="s">
        <v>1375</v>
      </c>
      <c r="F570" s="39" t="s">
        <v>417</v>
      </c>
      <c r="G570" s="24" t="s">
        <v>1376</v>
      </c>
      <c r="H570" s="27">
        <v>555</v>
      </c>
      <c r="I570" s="17" t="s">
        <v>1377</v>
      </c>
      <c r="J570" s="18">
        <v>90000000</v>
      </c>
      <c r="K570" s="17">
        <v>55</v>
      </c>
      <c r="L570" s="17">
        <v>20</v>
      </c>
    </row>
    <row r="571" spans="1:12" x14ac:dyDescent="0.25">
      <c r="A571" s="17">
        <v>2013</v>
      </c>
      <c r="B571" s="39" t="s">
        <v>433</v>
      </c>
      <c r="C571" s="39" t="s">
        <v>434</v>
      </c>
      <c r="D571" s="39" t="s">
        <v>435</v>
      </c>
      <c r="E571" s="39" t="s">
        <v>435</v>
      </c>
      <c r="F571" s="39" t="s">
        <v>436</v>
      </c>
      <c r="G571" s="24" t="s">
        <v>939</v>
      </c>
      <c r="H571" s="27">
        <v>40</v>
      </c>
      <c r="I571" s="17" t="s">
        <v>1378</v>
      </c>
      <c r="J571" s="18">
        <v>89904000</v>
      </c>
      <c r="K571" s="17">
        <v>2</v>
      </c>
      <c r="L571" s="17">
        <v>6.9</v>
      </c>
    </row>
    <row r="572" spans="1:12" x14ac:dyDescent="0.25">
      <c r="A572" s="17">
        <v>2013</v>
      </c>
      <c r="B572" s="39" t="s">
        <v>433</v>
      </c>
      <c r="C572" s="39" t="s">
        <v>434</v>
      </c>
      <c r="D572" s="39" t="s">
        <v>542</v>
      </c>
      <c r="E572" s="39" t="s">
        <v>542</v>
      </c>
      <c r="F572" s="39" t="s">
        <v>436</v>
      </c>
      <c r="G572" s="24" t="s">
        <v>1362</v>
      </c>
      <c r="H572" s="27">
        <v>24</v>
      </c>
      <c r="I572" s="17" t="s">
        <v>1379</v>
      </c>
      <c r="J572" s="18">
        <v>86603860</v>
      </c>
      <c r="K572" s="17">
        <v>10</v>
      </c>
      <c r="L572" s="17">
        <v>17.079999999999998</v>
      </c>
    </row>
    <row r="573" spans="1:12" x14ac:dyDescent="0.25">
      <c r="A573" s="17">
        <v>2013</v>
      </c>
      <c r="B573" s="39" t="s">
        <v>1380</v>
      </c>
      <c r="C573" s="39" t="s">
        <v>1381</v>
      </c>
      <c r="D573" s="39" t="s">
        <v>1381</v>
      </c>
      <c r="E573" s="39" t="s">
        <v>1381</v>
      </c>
      <c r="F573" s="39" t="s">
        <v>1380</v>
      </c>
      <c r="G573" s="24" t="s">
        <v>1382</v>
      </c>
      <c r="H573" s="27" t="s">
        <v>1864</v>
      </c>
      <c r="I573" s="17" t="s">
        <v>1383</v>
      </c>
      <c r="J573" s="18">
        <v>70000000</v>
      </c>
      <c r="K573" s="17">
        <v>20</v>
      </c>
      <c r="L573" s="17">
        <v>249.4</v>
      </c>
    </row>
    <row r="574" spans="1:12" x14ac:dyDescent="0.25">
      <c r="A574" s="17">
        <v>2013</v>
      </c>
      <c r="B574" s="39" t="s">
        <v>412</v>
      </c>
      <c r="C574" s="39" t="s">
        <v>422</v>
      </c>
      <c r="D574" s="39" t="s">
        <v>486</v>
      </c>
      <c r="E574" s="39" t="s">
        <v>486</v>
      </c>
      <c r="F574" s="39" t="s">
        <v>412</v>
      </c>
      <c r="G574" s="24" t="s">
        <v>1167</v>
      </c>
      <c r="H574" s="27">
        <v>230</v>
      </c>
      <c r="I574" s="17" t="s">
        <v>1384</v>
      </c>
      <c r="J574" s="18">
        <v>60480000</v>
      </c>
      <c r="K574" s="17" t="s">
        <v>526</v>
      </c>
      <c r="L574" s="17">
        <v>14.4</v>
      </c>
    </row>
    <row r="575" spans="1:12" x14ac:dyDescent="0.25">
      <c r="A575" s="17">
        <v>2013</v>
      </c>
      <c r="B575" s="39" t="s">
        <v>1380</v>
      </c>
      <c r="C575" s="39" t="s">
        <v>1381</v>
      </c>
      <c r="D575" s="39" t="s">
        <v>1381</v>
      </c>
      <c r="E575" s="39" t="s">
        <v>1381</v>
      </c>
      <c r="F575" s="39" t="s">
        <v>1380</v>
      </c>
      <c r="G575" s="24" t="s">
        <v>1385</v>
      </c>
      <c r="H575" s="27">
        <v>28</v>
      </c>
      <c r="I575" s="17" t="s">
        <v>1386</v>
      </c>
      <c r="J575" s="18">
        <v>60000000</v>
      </c>
      <c r="K575" s="17">
        <v>13</v>
      </c>
      <c r="L575" s="17">
        <v>232</v>
      </c>
    </row>
    <row r="576" spans="1:12" x14ac:dyDescent="0.25">
      <c r="A576" s="17">
        <v>2013</v>
      </c>
      <c r="B576" s="39" t="s">
        <v>1380</v>
      </c>
      <c r="C576" s="39" t="s">
        <v>1381</v>
      </c>
      <c r="D576" s="39" t="s">
        <v>1381</v>
      </c>
      <c r="E576" s="39" t="s">
        <v>1381</v>
      </c>
      <c r="F576" s="39" t="s">
        <v>1380</v>
      </c>
      <c r="G576" s="24" t="s">
        <v>1385</v>
      </c>
      <c r="H576" s="27">
        <v>28</v>
      </c>
      <c r="I576" s="17" t="s">
        <v>1387</v>
      </c>
      <c r="J576" s="18">
        <v>60000000</v>
      </c>
      <c r="K576" s="17" t="s">
        <v>526</v>
      </c>
      <c r="L576" s="17">
        <v>230.3</v>
      </c>
    </row>
    <row r="577" spans="1:12" x14ac:dyDescent="0.25">
      <c r="A577" s="17">
        <v>2013</v>
      </c>
      <c r="B577" s="39" t="s">
        <v>433</v>
      </c>
      <c r="C577" s="39" t="s">
        <v>434</v>
      </c>
      <c r="D577" s="39" t="s">
        <v>435</v>
      </c>
      <c r="E577" s="39" t="s">
        <v>435</v>
      </c>
      <c r="F577" s="39" t="s">
        <v>436</v>
      </c>
      <c r="G577" s="24" t="s">
        <v>939</v>
      </c>
      <c r="H577" s="27">
        <v>40</v>
      </c>
      <c r="I577" s="17" t="s">
        <v>1388</v>
      </c>
      <c r="J577" s="18">
        <v>57000000</v>
      </c>
      <c r="K577" s="17">
        <v>2</v>
      </c>
      <c r="L577" s="17">
        <v>13.7</v>
      </c>
    </row>
    <row r="578" spans="1:12" x14ac:dyDescent="0.25">
      <c r="A578" s="17">
        <v>2013</v>
      </c>
      <c r="B578" s="39" t="s">
        <v>433</v>
      </c>
      <c r="C578" s="39" t="s">
        <v>434</v>
      </c>
      <c r="D578" s="39" t="s">
        <v>542</v>
      </c>
      <c r="E578" s="39" t="s">
        <v>542</v>
      </c>
      <c r="F578" s="39" t="s">
        <v>436</v>
      </c>
      <c r="G578" s="24" t="s">
        <v>1362</v>
      </c>
      <c r="H578" s="27">
        <v>24</v>
      </c>
      <c r="I578" s="17" t="s">
        <v>1389</v>
      </c>
      <c r="J578" s="18">
        <v>41094976</v>
      </c>
      <c r="K578" s="17" t="s">
        <v>526</v>
      </c>
      <c r="L578" s="17">
        <v>8.1</v>
      </c>
    </row>
    <row r="579" spans="1:12" x14ac:dyDescent="0.25">
      <c r="A579" s="17">
        <v>2013</v>
      </c>
      <c r="B579" s="39" t="s">
        <v>433</v>
      </c>
      <c r="C579" s="39" t="s">
        <v>434</v>
      </c>
      <c r="D579" s="39" t="s">
        <v>435</v>
      </c>
      <c r="E579" s="39" t="s">
        <v>435</v>
      </c>
      <c r="F579" s="39" t="s">
        <v>436</v>
      </c>
      <c r="G579" s="24" t="s">
        <v>955</v>
      </c>
      <c r="H579" s="27">
        <v>116</v>
      </c>
      <c r="I579" s="17" t="s">
        <v>1353</v>
      </c>
      <c r="J579" s="18">
        <v>39000000</v>
      </c>
      <c r="K579" s="17">
        <v>2</v>
      </c>
      <c r="L579" s="17">
        <v>10</v>
      </c>
    </row>
    <row r="580" spans="1:12" x14ac:dyDescent="0.25">
      <c r="A580" s="17">
        <v>2013</v>
      </c>
      <c r="B580" s="39" t="s">
        <v>433</v>
      </c>
      <c r="C580" s="39" t="s">
        <v>434</v>
      </c>
      <c r="D580" s="39" t="s">
        <v>542</v>
      </c>
      <c r="E580" s="39" t="s">
        <v>542</v>
      </c>
      <c r="F580" s="39" t="s">
        <v>436</v>
      </c>
      <c r="G580" s="24" t="s">
        <v>1362</v>
      </c>
      <c r="H580" s="27">
        <v>24</v>
      </c>
      <c r="I580" s="17" t="s">
        <v>1390</v>
      </c>
      <c r="J580" s="18">
        <v>36812576</v>
      </c>
      <c r="K580" s="17" t="s">
        <v>526</v>
      </c>
      <c r="L580" s="17">
        <v>16.32</v>
      </c>
    </row>
    <row r="581" spans="1:12" x14ac:dyDescent="0.25">
      <c r="A581" s="17">
        <v>2013</v>
      </c>
      <c r="B581" s="39" t="s">
        <v>433</v>
      </c>
      <c r="C581" s="39" t="s">
        <v>434</v>
      </c>
      <c r="D581" s="39" t="s">
        <v>435</v>
      </c>
      <c r="E581" s="39" t="s">
        <v>435</v>
      </c>
      <c r="F581" s="39" t="s">
        <v>436</v>
      </c>
      <c r="G581" s="24" t="s">
        <v>939</v>
      </c>
      <c r="H581" s="27">
        <v>40</v>
      </c>
      <c r="I581" s="17" t="s">
        <v>1391</v>
      </c>
      <c r="J581" s="18">
        <v>33675000</v>
      </c>
      <c r="K581" s="17">
        <v>1</v>
      </c>
      <c r="L581" s="17">
        <v>8</v>
      </c>
    </row>
    <row r="582" spans="1:12" x14ac:dyDescent="0.25">
      <c r="A582" s="17">
        <v>2013</v>
      </c>
      <c r="B582" s="39" t="s">
        <v>412</v>
      </c>
      <c r="C582" s="39" t="s">
        <v>422</v>
      </c>
      <c r="D582" s="39" t="s">
        <v>486</v>
      </c>
      <c r="E582" s="39" t="s">
        <v>486</v>
      </c>
      <c r="F582" s="39" t="s">
        <v>412</v>
      </c>
      <c r="G582" s="24" t="s">
        <v>1167</v>
      </c>
      <c r="H582" s="27">
        <v>230</v>
      </c>
      <c r="I582" s="17" t="s">
        <v>808</v>
      </c>
      <c r="J582" s="18">
        <v>32466000</v>
      </c>
      <c r="K582" s="17" t="s">
        <v>526</v>
      </c>
      <c r="L582" s="17">
        <v>7.73</v>
      </c>
    </row>
    <row r="583" spans="1:12" x14ac:dyDescent="0.25">
      <c r="A583" s="17">
        <v>2013</v>
      </c>
      <c r="B583" s="39" t="s">
        <v>433</v>
      </c>
      <c r="C583" s="39" t="s">
        <v>434</v>
      </c>
      <c r="D583" s="39" t="s">
        <v>542</v>
      </c>
      <c r="E583" s="39" t="s">
        <v>542</v>
      </c>
      <c r="F583" s="39" t="s">
        <v>436</v>
      </c>
      <c r="G583" s="24" t="s">
        <v>1362</v>
      </c>
      <c r="H583" s="27">
        <v>24</v>
      </c>
      <c r="I583" s="17" t="s">
        <v>1392</v>
      </c>
      <c r="J583" s="18">
        <v>30931872</v>
      </c>
      <c r="K583" s="17" t="s">
        <v>526</v>
      </c>
      <c r="L583" s="17">
        <v>13.69</v>
      </c>
    </row>
    <row r="584" spans="1:12" x14ac:dyDescent="0.25">
      <c r="A584" s="17">
        <v>2013</v>
      </c>
      <c r="B584" s="39" t="s">
        <v>433</v>
      </c>
      <c r="C584" s="39" t="s">
        <v>434</v>
      </c>
      <c r="D584" s="39" t="s">
        <v>542</v>
      </c>
      <c r="E584" s="39" t="s">
        <v>542</v>
      </c>
      <c r="F584" s="39" t="s">
        <v>436</v>
      </c>
      <c r="G584" s="24" t="s">
        <v>1362</v>
      </c>
      <c r="H584" s="27">
        <v>24</v>
      </c>
      <c r="I584" s="17" t="s">
        <v>1393</v>
      </c>
      <c r="J584" s="18">
        <v>28762622</v>
      </c>
      <c r="K584" s="17" t="s">
        <v>526</v>
      </c>
      <c r="L584" s="17">
        <v>8.4600000000000009</v>
      </c>
    </row>
    <row r="585" spans="1:12" x14ac:dyDescent="0.25">
      <c r="A585" s="17">
        <v>2013</v>
      </c>
      <c r="B585" s="39" t="s">
        <v>433</v>
      </c>
      <c r="C585" s="39" t="s">
        <v>434</v>
      </c>
      <c r="D585" s="39" t="s">
        <v>542</v>
      </c>
      <c r="E585" s="39" t="s">
        <v>542</v>
      </c>
      <c r="F585" s="39" t="s">
        <v>436</v>
      </c>
      <c r="G585" s="24" t="s">
        <v>1362</v>
      </c>
      <c r="H585" s="27">
        <v>24</v>
      </c>
      <c r="I585" s="17" t="s">
        <v>1394</v>
      </c>
      <c r="J585" s="18">
        <v>28677975</v>
      </c>
      <c r="K585" s="17" t="s">
        <v>526</v>
      </c>
      <c r="L585" s="17">
        <v>5.24</v>
      </c>
    </row>
    <row r="586" spans="1:12" x14ac:dyDescent="0.25">
      <c r="A586" s="17">
        <v>2013</v>
      </c>
      <c r="B586" s="39" t="s">
        <v>433</v>
      </c>
      <c r="C586" s="39" t="s">
        <v>434</v>
      </c>
      <c r="D586" s="39" t="s">
        <v>542</v>
      </c>
      <c r="E586" s="39" t="s">
        <v>542</v>
      </c>
      <c r="F586" s="39" t="s">
        <v>436</v>
      </c>
      <c r="G586" s="24" t="s">
        <v>1362</v>
      </c>
      <c r="H586" s="27">
        <v>24</v>
      </c>
      <c r="I586" s="17" t="s">
        <v>1395</v>
      </c>
      <c r="J586" s="18">
        <v>21487812</v>
      </c>
      <c r="K586" s="17" t="s">
        <v>526</v>
      </c>
      <c r="L586" s="17">
        <v>8.4600000000000009</v>
      </c>
    </row>
    <row r="587" spans="1:12" x14ac:dyDescent="0.25">
      <c r="A587" s="17">
        <v>2013</v>
      </c>
      <c r="B587" s="39" t="s">
        <v>433</v>
      </c>
      <c r="C587" s="39" t="s">
        <v>434</v>
      </c>
      <c r="D587" s="39" t="s">
        <v>542</v>
      </c>
      <c r="E587" s="39" t="s">
        <v>542</v>
      </c>
      <c r="F587" s="39" t="s">
        <v>436</v>
      </c>
      <c r="G587" s="24" t="s">
        <v>1362</v>
      </c>
      <c r="H587" s="27">
        <v>24</v>
      </c>
      <c r="I587" s="17" t="s">
        <v>1396</v>
      </c>
      <c r="J587" s="18">
        <v>18977046</v>
      </c>
      <c r="K587" s="17" t="s">
        <v>526</v>
      </c>
      <c r="L587" s="17">
        <v>9.7799999999999994</v>
      </c>
    </row>
    <row r="588" spans="1:12" x14ac:dyDescent="0.25">
      <c r="A588" s="17">
        <v>2013</v>
      </c>
      <c r="B588" s="39" t="s">
        <v>433</v>
      </c>
      <c r="C588" s="39" t="s">
        <v>434</v>
      </c>
      <c r="D588" s="39" t="s">
        <v>435</v>
      </c>
      <c r="E588" s="39" t="s">
        <v>435</v>
      </c>
      <c r="F588" s="39" t="s">
        <v>436</v>
      </c>
      <c r="G588" s="24" t="s">
        <v>939</v>
      </c>
      <c r="H588" s="27">
        <v>40</v>
      </c>
      <c r="I588" s="17" t="s">
        <v>1397</v>
      </c>
      <c r="J588" s="18">
        <v>18360000</v>
      </c>
      <c r="K588" s="17">
        <v>2</v>
      </c>
      <c r="L588" s="17">
        <v>5.4</v>
      </c>
    </row>
    <row r="589" spans="1:12" x14ac:dyDescent="0.25">
      <c r="A589" s="17">
        <v>2013</v>
      </c>
      <c r="B589" s="39" t="s">
        <v>433</v>
      </c>
      <c r="C589" s="39" t="s">
        <v>434</v>
      </c>
      <c r="D589" s="39" t="s">
        <v>542</v>
      </c>
      <c r="E589" s="39" t="s">
        <v>542</v>
      </c>
      <c r="F589" s="39" t="s">
        <v>436</v>
      </c>
      <c r="G589" s="24" t="s">
        <v>1362</v>
      </c>
      <c r="H589" s="27">
        <v>24</v>
      </c>
      <c r="I589" s="17" t="s">
        <v>1398</v>
      </c>
      <c r="J589" s="18">
        <v>18300000</v>
      </c>
      <c r="K589" s="17">
        <v>10</v>
      </c>
      <c r="L589" s="17">
        <v>8</v>
      </c>
    </row>
    <row r="590" spans="1:12" x14ac:dyDescent="0.25">
      <c r="A590" s="17">
        <v>2013</v>
      </c>
      <c r="B590" s="39" t="s">
        <v>412</v>
      </c>
      <c r="C590" s="39" t="s">
        <v>413</v>
      </c>
      <c r="D590" s="39" t="s">
        <v>754</v>
      </c>
      <c r="E590" s="39" t="s">
        <v>754</v>
      </c>
      <c r="F590" s="39" t="s">
        <v>412</v>
      </c>
      <c r="G590" s="24" t="s">
        <v>1399</v>
      </c>
      <c r="H590" s="27" t="s">
        <v>1865</v>
      </c>
      <c r="I590" s="17" t="s">
        <v>1400</v>
      </c>
      <c r="J590" s="18">
        <v>15000000</v>
      </c>
      <c r="K590" s="17">
        <v>33</v>
      </c>
      <c r="L590" s="17">
        <v>2.2999999999999998</v>
      </c>
    </row>
    <row r="591" spans="1:12" x14ac:dyDescent="0.25">
      <c r="A591" s="17">
        <v>2013</v>
      </c>
      <c r="B591" s="39" t="s">
        <v>412</v>
      </c>
      <c r="C591" s="39" t="s">
        <v>413</v>
      </c>
      <c r="D591" s="39" t="s">
        <v>507</v>
      </c>
      <c r="E591" s="39" t="s">
        <v>507</v>
      </c>
      <c r="F591" s="39" t="s">
        <v>412</v>
      </c>
      <c r="G591" s="24" t="s">
        <v>1401</v>
      </c>
      <c r="H591" s="27">
        <v>1443</v>
      </c>
      <c r="I591" s="17" t="s">
        <v>765</v>
      </c>
      <c r="J591" s="18">
        <v>15000000</v>
      </c>
      <c r="K591" s="17">
        <v>13</v>
      </c>
      <c r="L591" s="17">
        <v>3</v>
      </c>
    </row>
    <row r="592" spans="1:12" x14ac:dyDescent="0.25">
      <c r="A592" s="17">
        <v>2013</v>
      </c>
      <c r="B592" s="39" t="s">
        <v>433</v>
      </c>
      <c r="C592" s="39" t="s">
        <v>434</v>
      </c>
      <c r="D592" s="39" t="s">
        <v>435</v>
      </c>
      <c r="E592" s="39" t="s">
        <v>435</v>
      </c>
      <c r="F592" s="39" t="s">
        <v>436</v>
      </c>
      <c r="G592" s="24" t="s">
        <v>939</v>
      </c>
      <c r="H592" s="27">
        <v>40</v>
      </c>
      <c r="I592" s="17" t="s">
        <v>1402</v>
      </c>
      <c r="J592" s="18">
        <v>14554000</v>
      </c>
      <c r="K592" s="17">
        <v>1</v>
      </c>
      <c r="L592" s="17">
        <v>3.83</v>
      </c>
    </row>
    <row r="593" spans="1:12" x14ac:dyDescent="0.25">
      <c r="A593" s="17">
        <v>2013</v>
      </c>
      <c r="B593" s="39" t="s">
        <v>412</v>
      </c>
      <c r="C593" s="39" t="s">
        <v>413</v>
      </c>
      <c r="D593" s="39" t="s">
        <v>772</v>
      </c>
      <c r="E593" s="39" t="s">
        <v>772</v>
      </c>
      <c r="F593" s="39" t="s">
        <v>412</v>
      </c>
      <c r="G593" s="24" t="s">
        <v>1403</v>
      </c>
      <c r="H593" s="27">
        <v>342</v>
      </c>
      <c r="I593" s="17" t="s">
        <v>1404</v>
      </c>
      <c r="J593" s="18">
        <v>12000000</v>
      </c>
      <c r="K593" s="17">
        <v>31</v>
      </c>
      <c r="L593" s="17">
        <v>3</v>
      </c>
    </row>
    <row r="594" spans="1:12" x14ac:dyDescent="0.25">
      <c r="A594" s="17">
        <v>2013</v>
      </c>
      <c r="B594" s="39" t="s">
        <v>412</v>
      </c>
      <c r="C594" s="39" t="s">
        <v>413</v>
      </c>
      <c r="D594" s="39" t="s">
        <v>754</v>
      </c>
      <c r="E594" s="39" t="s">
        <v>754</v>
      </c>
      <c r="F594" s="39" t="s">
        <v>412</v>
      </c>
      <c r="G594" s="24" t="s">
        <v>1405</v>
      </c>
      <c r="H594" s="27">
        <v>73</v>
      </c>
      <c r="I594" s="17" t="s">
        <v>1406</v>
      </c>
      <c r="J594" s="18">
        <v>12000000</v>
      </c>
      <c r="K594" s="17">
        <v>21</v>
      </c>
      <c r="L594" s="17">
        <v>1.9</v>
      </c>
    </row>
    <row r="595" spans="1:12" x14ac:dyDescent="0.25">
      <c r="A595" s="17">
        <v>2013</v>
      </c>
      <c r="B595" s="39" t="s">
        <v>412</v>
      </c>
      <c r="C595" s="39" t="s">
        <v>422</v>
      </c>
      <c r="D595" s="39" t="s">
        <v>486</v>
      </c>
      <c r="E595" s="39" t="s">
        <v>486</v>
      </c>
      <c r="F595" s="39" t="s">
        <v>412</v>
      </c>
      <c r="G595" s="24" t="s">
        <v>1167</v>
      </c>
      <c r="H595" s="27">
        <v>230</v>
      </c>
      <c r="I595" s="17" t="s">
        <v>1407</v>
      </c>
      <c r="J595" s="18">
        <v>8400000</v>
      </c>
      <c r="K595" s="17" t="s">
        <v>526</v>
      </c>
      <c r="L595" s="17">
        <v>2</v>
      </c>
    </row>
    <row r="596" spans="1:12" x14ac:dyDescent="0.25">
      <c r="A596" s="17">
        <v>2013</v>
      </c>
      <c r="B596" s="39" t="s">
        <v>412</v>
      </c>
      <c r="C596" s="39" t="s">
        <v>413</v>
      </c>
      <c r="D596" s="39" t="s">
        <v>522</v>
      </c>
      <c r="E596" s="39" t="s">
        <v>1193</v>
      </c>
      <c r="F596" s="39" t="s">
        <v>412</v>
      </c>
      <c r="G596" s="24" t="s">
        <v>1408</v>
      </c>
      <c r="H596" s="27" t="s">
        <v>1866</v>
      </c>
      <c r="I596" s="17" t="s">
        <v>1409</v>
      </c>
      <c r="J596" s="18">
        <v>8000000</v>
      </c>
      <c r="K596" s="17">
        <v>66</v>
      </c>
      <c r="L596" s="17">
        <v>1.64</v>
      </c>
    </row>
    <row r="597" spans="1:12" x14ac:dyDescent="0.25">
      <c r="A597" s="17">
        <v>2013</v>
      </c>
      <c r="B597" s="39" t="s">
        <v>433</v>
      </c>
      <c r="C597" s="39" t="s">
        <v>434</v>
      </c>
      <c r="D597" s="39" t="s">
        <v>542</v>
      </c>
      <c r="E597" s="39" t="s">
        <v>542</v>
      </c>
      <c r="F597" s="39" t="s">
        <v>436</v>
      </c>
      <c r="G597" s="24" t="s">
        <v>1362</v>
      </c>
      <c r="H597" s="27">
        <v>24</v>
      </c>
      <c r="I597" s="17" t="s">
        <v>1410</v>
      </c>
      <c r="J597" s="18">
        <v>6300000</v>
      </c>
      <c r="K597" s="17">
        <v>1</v>
      </c>
      <c r="L597" s="17">
        <v>2.9</v>
      </c>
    </row>
    <row r="598" spans="1:12" x14ac:dyDescent="0.25">
      <c r="A598" s="17">
        <v>2013</v>
      </c>
      <c r="B598" s="39" t="s">
        <v>412</v>
      </c>
      <c r="C598" s="39" t="s">
        <v>422</v>
      </c>
      <c r="D598" s="39" t="s">
        <v>512</v>
      </c>
      <c r="E598" s="39" t="s">
        <v>512</v>
      </c>
      <c r="F598" s="39" t="s">
        <v>412</v>
      </c>
      <c r="G598" s="24" t="s">
        <v>1411</v>
      </c>
      <c r="H598" s="27">
        <v>442</v>
      </c>
      <c r="I598" s="17" t="s">
        <v>1412</v>
      </c>
      <c r="J598" s="18">
        <v>6250000</v>
      </c>
      <c r="K598" s="17">
        <v>62</v>
      </c>
      <c r="L598" s="17">
        <v>2.5</v>
      </c>
    </row>
    <row r="599" spans="1:12" x14ac:dyDescent="0.25">
      <c r="A599" s="17">
        <v>2013</v>
      </c>
      <c r="B599" s="39" t="s">
        <v>412</v>
      </c>
      <c r="C599" s="39" t="s">
        <v>413</v>
      </c>
      <c r="D599" s="39" t="s">
        <v>574</v>
      </c>
      <c r="E599" s="39" t="s">
        <v>574</v>
      </c>
      <c r="F599" s="39" t="s">
        <v>412</v>
      </c>
      <c r="G599" s="24" t="s">
        <v>1413</v>
      </c>
      <c r="H599" s="27">
        <v>972</v>
      </c>
      <c r="I599" s="17" t="s">
        <v>1414</v>
      </c>
      <c r="J599" s="18">
        <v>5500000</v>
      </c>
      <c r="K599" s="17">
        <v>16</v>
      </c>
      <c r="L599" s="17">
        <v>2.13</v>
      </c>
    </row>
    <row r="600" spans="1:12" x14ac:dyDescent="0.25">
      <c r="A600" s="17">
        <v>2013</v>
      </c>
      <c r="B600" s="39" t="s">
        <v>412</v>
      </c>
      <c r="C600" s="39" t="s">
        <v>422</v>
      </c>
      <c r="D600" s="39" t="s">
        <v>486</v>
      </c>
      <c r="E600" s="39" t="s">
        <v>486</v>
      </c>
      <c r="F600" s="39" t="s">
        <v>412</v>
      </c>
      <c r="G600" s="24" t="s">
        <v>1167</v>
      </c>
      <c r="H600" s="27">
        <v>230</v>
      </c>
      <c r="I600" s="17" t="s">
        <v>1415</v>
      </c>
      <c r="J600" s="18">
        <v>4200000</v>
      </c>
      <c r="K600" s="17" t="s">
        <v>526</v>
      </c>
      <c r="L600" s="17">
        <v>1</v>
      </c>
    </row>
    <row r="601" spans="1:12" x14ac:dyDescent="0.25">
      <c r="A601" s="17">
        <v>2013</v>
      </c>
      <c r="B601" s="39" t="s">
        <v>412</v>
      </c>
      <c r="C601" s="39" t="s">
        <v>422</v>
      </c>
      <c r="D601" s="39" t="s">
        <v>486</v>
      </c>
      <c r="E601" s="39" t="s">
        <v>486</v>
      </c>
      <c r="F601" s="39" t="s">
        <v>412</v>
      </c>
      <c r="G601" s="24" t="s">
        <v>1167</v>
      </c>
      <c r="H601" s="27">
        <v>230</v>
      </c>
      <c r="I601" s="17" t="s">
        <v>1416</v>
      </c>
      <c r="J601" s="18">
        <v>2100000</v>
      </c>
      <c r="K601" s="17" t="s">
        <v>526</v>
      </c>
      <c r="L601" s="17">
        <v>0.5</v>
      </c>
    </row>
    <row r="602" spans="1:12" x14ac:dyDescent="0.25">
      <c r="A602" s="17">
        <v>2015</v>
      </c>
      <c r="B602" s="40" t="s">
        <v>406</v>
      </c>
      <c r="C602" s="39" t="s">
        <v>407</v>
      </c>
      <c r="D602" s="39" t="s">
        <v>532</v>
      </c>
      <c r="E602" s="39" t="s">
        <v>804</v>
      </c>
      <c r="F602" s="39" t="s">
        <v>406</v>
      </c>
      <c r="G602" s="24" t="s">
        <v>1417</v>
      </c>
      <c r="H602" s="27">
        <v>50</v>
      </c>
      <c r="I602" s="17" t="s">
        <v>1418</v>
      </c>
      <c r="J602" s="18">
        <v>546522054</v>
      </c>
      <c r="K602" s="17">
        <v>67</v>
      </c>
      <c r="L602" s="17">
        <v>132.4</v>
      </c>
    </row>
    <row r="603" spans="1:12" x14ac:dyDescent="0.25">
      <c r="A603" s="17">
        <v>2014</v>
      </c>
      <c r="B603" s="40" t="s">
        <v>406</v>
      </c>
      <c r="C603" s="39" t="s">
        <v>407</v>
      </c>
      <c r="D603" s="39" t="s">
        <v>408</v>
      </c>
      <c r="E603" s="39" t="s">
        <v>408</v>
      </c>
      <c r="F603" s="39" t="s">
        <v>406</v>
      </c>
      <c r="G603" s="24" t="s">
        <v>1419</v>
      </c>
      <c r="H603" s="27">
        <v>361</v>
      </c>
      <c r="I603" s="17" t="s">
        <v>1420</v>
      </c>
      <c r="J603" s="18">
        <v>1600000000</v>
      </c>
      <c r="K603" s="17">
        <v>8</v>
      </c>
      <c r="L603" s="17">
        <v>325.89999999999998</v>
      </c>
    </row>
    <row r="604" spans="1:12" x14ac:dyDescent="0.25">
      <c r="A604" s="17">
        <v>2014</v>
      </c>
      <c r="B604" s="39" t="s">
        <v>412</v>
      </c>
      <c r="C604" s="39" t="s">
        <v>422</v>
      </c>
      <c r="D604" s="39" t="s">
        <v>512</v>
      </c>
      <c r="E604" s="39" t="s">
        <v>512</v>
      </c>
      <c r="F604" s="39" t="s">
        <v>412</v>
      </c>
      <c r="G604" s="24" t="s">
        <v>1028</v>
      </c>
      <c r="H604" s="27">
        <v>309</v>
      </c>
      <c r="I604" s="17" t="s">
        <v>1421</v>
      </c>
      <c r="J604" s="18">
        <v>880821000</v>
      </c>
      <c r="K604" s="17">
        <v>228</v>
      </c>
      <c r="L604" s="17">
        <v>227</v>
      </c>
    </row>
    <row r="605" spans="1:12" x14ac:dyDescent="0.25">
      <c r="A605" s="17">
        <v>2014</v>
      </c>
      <c r="B605" s="39" t="s">
        <v>412</v>
      </c>
      <c r="C605" s="39" t="s">
        <v>413</v>
      </c>
      <c r="D605" s="39" t="s">
        <v>616</v>
      </c>
      <c r="E605" s="39" t="s">
        <v>616</v>
      </c>
      <c r="F605" s="39" t="s">
        <v>412</v>
      </c>
      <c r="G605" s="24" t="s">
        <v>1422</v>
      </c>
      <c r="H605" s="27">
        <v>1793</v>
      </c>
      <c r="I605" s="17" t="s">
        <v>1423</v>
      </c>
      <c r="J605" s="18">
        <v>973664203</v>
      </c>
      <c r="K605" s="17">
        <v>21</v>
      </c>
      <c r="L605" s="17">
        <v>139.75</v>
      </c>
    </row>
    <row r="606" spans="1:12" x14ac:dyDescent="0.25">
      <c r="A606" s="17">
        <v>2014</v>
      </c>
      <c r="B606" s="39" t="s">
        <v>412</v>
      </c>
      <c r="C606" s="39" t="s">
        <v>413</v>
      </c>
      <c r="D606" s="39" t="s">
        <v>616</v>
      </c>
      <c r="E606" s="39" t="s">
        <v>641</v>
      </c>
      <c r="F606" s="39" t="s">
        <v>412</v>
      </c>
      <c r="G606" s="24" t="s">
        <v>1424</v>
      </c>
      <c r="H606" s="27">
        <v>1015</v>
      </c>
      <c r="I606" s="17" t="s">
        <v>1425</v>
      </c>
      <c r="J606" s="18">
        <v>2518040000</v>
      </c>
      <c r="K606" s="17">
        <v>36</v>
      </c>
      <c r="L606" s="17">
        <v>359.72</v>
      </c>
    </row>
    <row r="607" spans="1:12" x14ac:dyDescent="0.25">
      <c r="A607" s="17">
        <v>2015</v>
      </c>
      <c r="B607" s="39" t="s">
        <v>412</v>
      </c>
      <c r="C607" s="39" t="s">
        <v>413</v>
      </c>
      <c r="D607" s="39" t="s">
        <v>616</v>
      </c>
      <c r="E607" s="39" t="s">
        <v>1193</v>
      </c>
      <c r="F607" s="39" t="s">
        <v>412</v>
      </c>
      <c r="G607" s="24" t="s">
        <v>1424</v>
      </c>
      <c r="H607" s="27">
        <v>1015</v>
      </c>
      <c r="I607" s="17" t="s">
        <v>1426</v>
      </c>
      <c r="J607" s="18">
        <v>2613000000</v>
      </c>
      <c r="K607" s="17">
        <v>69</v>
      </c>
      <c r="L607" s="17">
        <v>561.35</v>
      </c>
    </row>
    <row r="608" spans="1:12" x14ac:dyDescent="0.25">
      <c r="A608" s="17">
        <v>2014</v>
      </c>
      <c r="B608" s="39" t="s">
        <v>412</v>
      </c>
      <c r="C608" s="39" t="s">
        <v>422</v>
      </c>
      <c r="D608" s="39" t="s">
        <v>486</v>
      </c>
      <c r="E608" s="39" t="s">
        <v>486</v>
      </c>
      <c r="F608" s="39" t="s">
        <v>412</v>
      </c>
      <c r="G608" s="24" t="s">
        <v>1427</v>
      </c>
      <c r="H608" s="27">
        <v>1864</v>
      </c>
      <c r="I608" s="17" t="s">
        <v>1428</v>
      </c>
      <c r="J608" s="18">
        <v>298974090</v>
      </c>
      <c r="K608" s="17">
        <v>41</v>
      </c>
      <c r="L608" s="17">
        <v>61</v>
      </c>
    </row>
    <row r="609" spans="1:12" x14ac:dyDescent="0.25">
      <c r="A609" s="17">
        <v>2014</v>
      </c>
      <c r="B609" s="39" t="s">
        <v>412</v>
      </c>
      <c r="C609" s="39" t="s">
        <v>422</v>
      </c>
      <c r="D609" s="39" t="s">
        <v>486</v>
      </c>
      <c r="E609" s="39" t="s">
        <v>486</v>
      </c>
      <c r="F609" s="39" t="s">
        <v>412</v>
      </c>
      <c r="G609" s="24" t="s">
        <v>1427</v>
      </c>
      <c r="H609" s="27">
        <v>1864</v>
      </c>
      <c r="I609" s="17" t="s">
        <v>1429</v>
      </c>
      <c r="J609" s="18">
        <v>248395000</v>
      </c>
      <c r="K609" s="17" t="s">
        <v>526</v>
      </c>
      <c r="L609" s="17">
        <v>70.97</v>
      </c>
    </row>
    <row r="610" spans="1:12" x14ac:dyDescent="0.25">
      <c r="A610" s="17">
        <v>2014</v>
      </c>
      <c r="B610" s="39" t="s">
        <v>412</v>
      </c>
      <c r="C610" s="39" t="s">
        <v>422</v>
      </c>
      <c r="D610" s="39" t="s">
        <v>486</v>
      </c>
      <c r="E610" s="39" t="s">
        <v>486</v>
      </c>
      <c r="F610" s="39" t="s">
        <v>412</v>
      </c>
      <c r="G610" s="24" t="s">
        <v>1427</v>
      </c>
      <c r="H610" s="27">
        <v>1864</v>
      </c>
      <c r="I610" s="17" t="s">
        <v>1430</v>
      </c>
      <c r="J610" s="18">
        <v>89250000</v>
      </c>
      <c r="K610" s="17" t="s">
        <v>526</v>
      </c>
      <c r="L610" s="17">
        <v>25.5</v>
      </c>
    </row>
    <row r="611" spans="1:12" x14ac:dyDescent="0.25">
      <c r="A611" s="17">
        <v>2014</v>
      </c>
      <c r="B611" s="39" t="s">
        <v>412</v>
      </c>
      <c r="C611" s="39" t="s">
        <v>422</v>
      </c>
      <c r="D611" s="39" t="s">
        <v>486</v>
      </c>
      <c r="E611" s="39" t="s">
        <v>486</v>
      </c>
      <c r="F611" s="39" t="s">
        <v>412</v>
      </c>
      <c r="G611" s="24" t="s">
        <v>1427</v>
      </c>
      <c r="H611" s="27">
        <v>1864</v>
      </c>
      <c r="I611" s="17" t="s">
        <v>1431</v>
      </c>
      <c r="J611" s="18">
        <v>150500000</v>
      </c>
      <c r="K611" s="17" t="s">
        <v>526</v>
      </c>
      <c r="L611" s="17">
        <v>40</v>
      </c>
    </row>
    <row r="612" spans="1:12" x14ac:dyDescent="0.25">
      <c r="A612" s="17">
        <v>2014</v>
      </c>
      <c r="B612" s="39" t="s">
        <v>412</v>
      </c>
      <c r="C612" s="39" t="s">
        <v>422</v>
      </c>
      <c r="D612" s="39" t="s">
        <v>486</v>
      </c>
      <c r="E612" s="39" t="s">
        <v>486</v>
      </c>
      <c r="F612" s="39" t="s">
        <v>412</v>
      </c>
      <c r="G612" s="24" t="s">
        <v>1427</v>
      </c>
      <c r="H612" s="27">
        <v>1864</v>
      </c>
      <c r="I612" s="17" t="s">
        <v>1432</v>
      </c>
      <c r="J612" s="18">
        <v>70175000</v>
      </c>
      <c r="K612" s="17" t="s">
        <v>526</v>
      </c>
      <c r="L612" s="17">
        <v>20.05</v>
      </c>
    </row>
    <row r="613" spans="1:12" x14ac:dyDescent="0.25">
      <c r="A613" s="17">
        <v>2014</v>
      </c>
      <c r="B613" s="39" t="s">
        <v>412</v>
      </c>
      <c r="C613" s="39" t="s">
        <v>422</v>
      </c>
      <c r="D613" s="39" t="s">
        <v>486</v>
      </c>
      <c r="E613" s="39" t="s">
        <v>486</v>
      </c>
      <c r="F613" s="39" t="s">
        <v>412</v>
      </c>
      <c r="G613" s="24" t="s">
        <v>1427</v>
      </c>
      <c r="H613" s="27">
        <v>1864</v>
      </c>
      <c r="I613" s="17" t="s">
        <v>1433</v>
      </c>
      <c r="J613" s="18">
        <v>88620000</v>
      </c>
      <c r="K613" s="17" t="s">
        <v>526</v>
      </c>
      <c r="L613" s="17">
        <v>25.32</v>
      </c>
    </row>
    <row r="614" spans="1:12" x14ac:dyDescent="0.25">
      <c r="A614" s="17">
        <v>2014</v>
      </c>
      <c r="B614" s="39" t="s">
        <v>412</v>
      </c>
      <c r="C614" s="39" t="s">
        <v>413</v>
      </c>
      <c r="D614" s="39" t="s">
        <v>754</v>
      </c>
      <c r="E614" s="39" t="s">
        <v>754</v>
      </c>
      <c r="F614" s="39" t="s">
        <v>412</v>
      </c>
      <c r="G614" s="24" t="s">
        <v>1434</v>
      </c>
      <c r="H614" s="27">
        <v>361</v>
      </c>
      <c r="I614" s="17" t="s">
        <v>1435</v>
      </c>
      <c r="J614" s="18">
        <v>12705000</v>
      </c>
      <c r="K614" s="17">
        <v>24</v>
      </c>
      <c r="L614" s="17">
        <v>3.3</v>
      </c>
    </row>
    <row r="615" spans="1:12" x14ac:dyDescent="0.25">
      <c r="A615" s="17">
        <v>2014</v>
      </c>
      <c r="B615" s="39" t="s">
        <v>412</v>
      </c>
      <c r="C615" s="39" t="s">
        <v>422</v>
      </c>
      <c r="D615" s="39" t="s">
        <v>512</v>
      </c>
      <c r="E615" s="39" t="s">
        <v>512</v>
      </c>
      <c r="F615" s="39" t="s">
        <v>412</v>
      </c>
      <c r="G615" s="24" t="s">
        <v>1436</v>
      </c>
      <c r="H615" s="27">
        <v>369</v>
      </c>
      <c r="I615" s="17" t="s">
        <v>1437</v>
      </c>
      <c r="J615" s="18">
        <v>187000000</v>
      </c>
      <c r="K615" s="17">
        <v>4</v>
      </c>
      <c r="L615" s="17">
        <v>54.6</v>
      </c>
    </row>
    <row r="616" spans="1:12" x14ac:dyDescent="0.25">
      <c r="A616" s="17">
        <v>2014</v>
      </c>
      <c r="B616" s="39" t="s">
        <v>412</v>
      </c>
      <c r="C616" s="39" t="s">
        <v>422</v>
      </c>
      <c r="D616" s="39" t="s">
        <v>512</v>
      </c>
      <c r="E616" s="39" t="s">
        <v>456</v>
      </c>
      <c r="F616" s="39" t="s">
        <v>412</v>
      </c>
      <c r="G616" s="24" t="s">
        <v>1436</v>
      </c>
      <c r="H616" s="27">
        <v>369</v>
      </c>
      <c r="I616" s="17" t="s">
        <v>1359</v>
      </c>
      <c r="J616" s="18">
        <v>130000000</v>
      </c>
      <c r="K616" s="17">
        <v>3</v>
      </c>
      <c r="L616" s="17">
        <v>29.32</v>
      </c>
    </row>
    <row r="617" spans="1:12" x14ac:dyDescent="0.25">
      <c r="A617" s="17">
        <v>2014</v>
      </c>
      <c r="B617" s="39" t="s">
        <v>412</v>
      </c>
      <c r="C617" s="39" t="s">
        <v>422</v>
      </c>
      <c r="D617" s="39" t="s">
        <v>512</v>
      </c>
      <c r="E617" s="39" t="s">
        <v>512</v>
      </c>
      <c r="F617" s="39" t="s">
        <v>412</v>
      </c>
      <c r="G617" s="24" t="s">
        <v>1436</v>
      </c>
      <c r="H617" s="27">
        <v>369</v>
      </c>
      <c r="I617" s="17" t="s">
        <v>1372</v>
      </c>
      <c r="J617" s="18">
        <v>142380000</v>
      </c>
      <c r="K617" s="17">
        <v>7</v>
      </c>
      <c r="L617" s="17">
        <v>33.9</v>
      </c>
    </row>
    <row r="618" spans="1:12" x14ac:dyDescent="0.25">
      <c r="A618" s="17">
        <v>2014</v>
      </c>
      <c r="B618" s="39" t="s">
        <v>412</v>
      </c>
      <c r="C618" s="39" t="s">
        <v>422</v>
      </c>
      <c r="D618" s="39" t="s">
        <v>512</v>
      </c>
      <c r="E618" s="39" t="s">
        <v>512</v>
      </c>
      <c r="F618" s="39" t="s">
        <v>412</v>
      </c>
      <c r="G618" s="24" t="s">
        <v>1436</v>
      </c>
      <c r="H618" s="27">
        <v>369</v>
      </c>
      <c r="I618" s="17" t="s">
        <v>1438</v>
      </c>
      <c r="J618" s="18">
        <v>160344500</v>
      </c>
      <c r="K618" s="17" t="s">
        <v>526</v>
      </c>
      <c r="L618" s="17">
        <v>36.5</v>
      </c>
    </row>
    <row r="619" spans="1:12" x14ac:dyDescent="0.25">
      <c r="A619" s="17">
        <v>2014</v>
      </c>
      <c r="B619" s="39" t="s">
        <v>412</v>
      </c>
      <c r="C619" s="39" t="s">
        <v>413</v>
      </c>
      <c r="D619" s="39" t="s">
        <v>616</v>
      </c>
      <c r="E619" s="39" t="s">
        <v>414</v>
      </c>
      <c r="F619" s="39" t="s">
        <v>412</v>
      </c>
      <c r="G619" s="24" t="s">
        <v>988</v>
      </c>
      <c r="H619" s="27">
        <v>652</v>
      </c>
      <c r="I619" s="17" t="s">
        <v>1439</v>
      </c>
      <c r="J619" s="18">
        <v>135700000</v>
      </c>
      <c r="K619" s="17">
        <v>9</v>
      </c>
      <c r="L619" s="17">
        <v>25.19</v>
      </c>
    </row>
    <row r="620" spans="1:12" x14ac:dyDescent="0.25">
      <c r="A620" s="17">
        <v>2014</v>
      </c>
      <c r="B620" s="39" t="s">
        <v>412</v>
      </c>
      <c r="C620" s="39" t="s">
        <v>413</v>
      </c>
      <c r="D620" s="39" t="s">
        <v>754</v>
      </c>
      <c r="E620" s="39" t="s">
        <v>641</v>
      </c>
      <c r="F620" s="39" t="s">
        <v>412</v>
      </c>
      <c r="G620" s="24" t="s">
        <v>1127</v>
      </c>
      <c r="H620" s="27">
        <v>735</v>
      </c>
      <c r="I620" s="17" t="s">
        <v>1440</v>
      </c>
      <c r="J620" s="18">
        <v>1442304000</v>
      </c>
      <c r="K620" s="17">
        <v>36</v>
      </c>
      <c r="L620" s="17">
        <v>348</v>
      </c>
    </row>
    <row r="621" spans="1:12" x14ac:dyDescent="0.25">
      <c r="A621" s="17">
        <v>2014</v>
      </c>
      <c r="B621" s="39" t="s">
        <v>412</v>
      </c>
      <c r="C621" s="39" t="s">
        <v>422</v>
      </c>
      <c r="D621" s="39" t="s">
        <v>586</v>
      </c>
      <c r="E621" s="39" t="s">
        <v>586</v>
      </c>
      <c r="F621" s="39" t="s">
        <v>412</v>
      </c>
      <c r="G621" s="24" t="s">
        <v>1441</v>
      </c>
      <c r="H621" s="27">
        <v>937</v>
      </c>
      <c r="I621" s="17" t="s">
        <v>1442</v>
      </c>
      <c r="J621" s="18">
        <v>1118739600</v>
      </c>
      <c r="K621" s="17">
        <v>55</v>
      </c>
      <c r="L621" s="17">
        <v>271</v>
      </c>
    </row>
    <row r="622" spans="1:12" x14ac:dyDescent="0.25">
      <c r="A622" s="17">
        <v>2014</v>
      </c>
      <c r="B622" s="39" t="s">
        <v>412</v>
      </c>
      <c r="C622" s="39" t="s">
        <v>422</v>
      </c>
      <c r="D622" s="39" t="s">
        <v>586</v>
      </c>
      <c r="E622" s="39" t="s">
        <v>586</v>
      </c>
      <c r="F622" s="39" t="s">
        <v>412</v>
      </c>
      <c r="G622" s="24" t="s">
        <v>1441</v>
      </c>
      <c r="H622" s="27">
        <v>937</v>
      </c>
      <c r="I622" s="17" t="s">
        <v>1443</v>
      </c>
      <c r="J622" s="18">
        <v>1169802000</v>
      </c>
      <c r="K622" s="17" t="s">
        <v>526</v>
      </c>
      <c r="L622" s="17">
        <v>281.88</v>
      </c>
    </row>
    <row r="623" spans="1:12" x14ac:dyDescent="0.25">
      <c r="A623" s="17">
        <v>2014</v>
      </c>
      <c r="B623" s="39" t="s">
        <v>412</v>
      </c>
      <c r="C623" s="39" t="s">
        <v>422</v>
      </c>
      <c r="D623" s="39" t="s">
        <v>486</v>
      </c>
      <c r="E623" s="39" t="s">
        <v>486</v>
      </c>
      <c r="F623" s="39" t="s">
        <v>412</v>
      </c>
      <c r="G623" s="24" t="s">
        <v>592</v>
      </c>
      <c r="H623" s="27">
        <v>528</v>
      </c>
      <c r="I623" s="17" t="s">
        <v>1444</v>
      </c>
      <c r="J623" s="18">
        <v>689775910</v>
      </c>
      <c r="K623" s="17">
        <v>48</v>
      </c>
      <c r="L623" s="17">
        <v>161</v>
      </c>
    </row>
    <row r="624" spans="1:12" x14ac:dyDescent="0.25">
      <c r="A624" s="17">
        <v>2014</v>
      </c>
      <c r="B624" s="39" t="s">
        <v>412</v>
      </c>
      <c r="C624" s="39" t="s">
        <v>422</v>
      </c>
      <c r="D624" s="39" t="s">
        <v>486</v>
      </c>
      <c r="E624" s="39" t="s">
        <v>486</v>
      </c>
      <c r="F624" s="39" t="s">
        <v>412</v>
      </c>
      <c r="G624" s="24" t="s">
        <v>592</v>
      </c>
      <c r="H624" s="27">
        <v>528</v>
      </c>
      <c r="I624" s="17" t="s">
        <v>1445</v>
      </c>
      <c r="J624" s="18">
        <v>50750000</v>
      </c>
      <c r="K624" s="17" t="s">
        <v>526</v>
      </c>
      <c r="L624" s="17">
        <v>14.5</v>
      </c>
    </row>
    <row r="625" spans="1:12" x14ac:dyDescent="0.25">
      <c r="A625" s="17">
        <v>2014</v>
      </c>
      <c r="B625" s="39" t="s">
        <v>412</v>
      </c>
      <c r="C625" s="39" t="s">
        <v>413</v>
      </c>
      <c r="D625" s="39" t="s">
        <v>754</v>
      </c>
      <c r="E625" s="39" t="s">
        <v>507</v>
      </c>
      <c r="F625" s="39" t="s">
        <v>412</v>
      </c>
      <c r="G625" s="24" t="s">
        <v>1446</v>
      </c>
      <c r="H625" s="27">
        <v>1063</v>
      </c>
      <c r="I625" s="17" t="s">
        <v>1447</v>
      </c>
      <c r="J625" s="18">
        <v>960573000</v>
      </c>
      <c r="K625" s="17">
        <v>16</v>
      </c>
      <c r="L625" s="17">
        <v>141.9</v>
      </c>
    </row>
    <row r="626" spans="1:12" x14ac:dyDescent="0.25">
      <c r="A626" s="17">
        <v>2014</v>
      </c>
      <c r="B626" s="39" t="s">
        <v>412</v>
      </c>
      <c r="C626" s="39" t="s">
        <v>413</v>
      </c>
      <c r="D626" s="39" t="s">
        <v>616</v>
      </c>
      <c r="E626" s="39" t="s">
        <v>414</v>
      </c>
      <c r="F626" s="39" t="s">
        <v>412</v>
      </c>
      <c r="G626" s="24" t="s">
        <v>1448</v>
      </c>
      <c r="H626" s="27">
        <v>213</v>
      </c>
      <c r="I626" s="17" t="s">
        <v>1449</v>
      </c>
      <c r="J626" s="18">
        <v>1080000000</v>
      </c>
      <c r="K626" s="17">
        <v>34</v>
      </c>
      <c r="L626" s="17">
        <v>197.6</v>
      </c>
    </row>
    <row r="627" spans="1:12" x14ac:dyDescent="0.25">
      <c r="A627" s="17">
        <v>2014</v>
      </c>
      <c r="B627" s="39" t="s">
        <v>412</v>
      </c>
      <c r="C627" s="39" t="s">
        <v>413</v>
      </c>
      <c r="D627" s="39" t="s">
        <v>754</v>
      </c>
      <c r="E627" s="39" t="s">
        <v>641</v>
      </c>
      <c r="F627" s="39" t="s">
        <v>412</v>
      </c>
      <c r="G627" s="24" t="s">
        <v>1450</v>
      </c>
      <c r="H627" s="27">
        <v>798</v>
      </c>
      <c r="I627" s="17" t="s">
        <v>1451</v>
      </c>
      <c r="J627" s="18">
        <v>1728608000</v>
      </c>
      <c r="K627" s="17">
        <v>32</v>
      </c>
      <c r="L627" s="17">
        <v>339.3</v>
      </c>
    </row>
    <row r="628" spans="1:12" x14ac:dyDescent="0.25">
      <c r="A628" s="17">
        <v>2014</v>
      </c>
      <c r="B628" s="39" t="s">
        <v>412</v>
      </c>
      <c r="C628" s="39" t="s">
        <v>422</v>
      </c>
      <c r="D628" s="39" t="s">
        <v>512</v>
      </c>
      <c r="E628" s="39" t="s">
        <v>512</v>
      </c>
      <c r="F628" s="39" t="s">
        <v>412</v>
      </c>
      <c r="G628" s="24" t="s">
        <v>1411</v>
      </c>
      <c r="H628" s="27">
        <v>442</v>
      </c>
      <c r="I628" s="17" t="s">
        <v>1452</v>
      </c>
      <c r="J628" s="18">
        <v>261000000</v>
      </c>
      <c r="K628" s="17">
        <v>62</v>
      </c>
      <c r="L628" s="17">
        <v>71.16</v>
      </c>
    </row>
    <row r="629" spans="1:12" x14ac:dyDescent="0.25">
      <c r="A629" s="17">
        <v>2014</v>
      </c>
      <c r="B629" s="39" t="s">
        <v>412</v>
      </c>
      <c r="C629" s="39" t="s">
        <v>413</v>
      </c>
      <c r="D629" s="39" t="s">
        <v>522</v>
      </c>
      <c r="E629" s="39" t="s">
        <v>1193</v>
      </c>
      <c r="F629" s="39" t="s">
        <v>412</v>
      </c>
      <c r="G629" s="24" t="s">
        <v>1453</v>
      </c>
      <c r="H629" s="27">
        <v>665</v>
      </c>
      <c r="I629" s="17" t="s">
        <v>1454</v>
      </c>
      <c r="J629" s="18">
        <v>7500000</v>
      </c>
      <c r="K629" s="17">
        <v>40</v>
      </c>
      <c r="L629" s="17">
        <v>2</v>
      </c>
    </row>
    <row r="630" spans="1:12" x14ac:dyDescent="0.25">
      <c r="A630" s="17">
        <v>2014</v>
      </c>
      <c r="B630" s="39" t="s">
        <v>412</v>
      </c>
      <c r="C630" s="39" t="s">
        <v>413</v>
      </c>
      <c r="D630" s="39" t="s">
        <v>754</v>
      </c>
      <c r="E630" s="39" t="s">
        <v>754</v>
      </c>
      <c r="F630" s="39" t="s">
        <v>412</v>
      </c>
      <c r="G630" s="24" t="s">
        <v>1455</v>
      </c>
      <c r="H630" s="27">
        <v>837</v>
      </c>
      <c r="I630" s="17" t="s">
        <v>1456</v>
      </c>
      <c r="J630" s="18">
        <v>3000000</v>
      </c>
      <c r="K630" s="17">
        <v>48</v>
      </c>
      <c r="L630" s="17">
        <v>0.32</v>
      </c>
    </row>
    <row r="631" spans="1:12" x14ac:dyDescent="0.25">
      <c r="A631" s="17">
        <v>2014</v>
      </c>
      <c r="B631" s="39" t="s">
        <v>412</v>
      </c>
      <c r="C631" s="39" t="s">
        <v>422</v>
      </c>
      <c r="D631" s="39" t="s">
        <v>451</v>
      </c>
      <c r="E631" s="39" t="s">
        <v>456</v>
      </c>
      <c r="F631" s="39" t="s">
        <v>412</v>
      </c>
      <c r="G631" s="24" t="s">
        <v>1457</v>
      </c>
      <c r="H631" s="27">
        <v>468</v>
      </c>
      <c r="I631" s="17" t="s">
        <v>607</v>
      </c>
      <c r="J631" s="18">
        <v>104000000</v>
      </c>
      <c r="K631" s="17">
        <v>33</v>
      </c>
      <c r="L631" s="17">
        <v>30.66</v>
      </c>
    </row>
    <row r="632" spans="1:12" x14ac:dyDescent="0.25">
      <c r="A632" s="17">
        <v>2014</v>
      </c>
      <c r="B632" s="39" t="s">
        <v>412</v>
      </c>
      <c r="C632" s="39" t="s">
        <v>422</v>
      </c>
      <c r="D632" s="39" t="s">
        <v>451</v>
      </c>
      <c r="E632" s="39" t="s">
        <v>456</v>
      </c>
      <c r="F632" s="39" t="s">
        <v>412</v>
      </c>
      <c r="G632" s="24" t="s">
        <v>1457</v>
      </c>
      <c r="H632" s="27">
        <v>468</v>
      </c>
      <c r="I632" s="17" t="s">
        <v>1458</v>
      </c>
      <c r="J632" s="18">
        <v>312500000</v>
      </c>
      <c r="K632" s="17" t="s">
        <v>526</v>
      </c>
      <c r="L632" s="17">
        <v>90.6</v>
      </c>
    </row>
    <row r="633" spans="1:12" x14ac:dyDescent="0.25">
      <c r="A633" s="17">
        <v>2014</v>
      </c>
      <c r="B633" s="39" t="s">
        <v>412</v>
      </c>
      <c r="C633" s="39" t="s">
        <v>422</v>
      </c>
      <c r="D633" s="39" t="s">
        <v>586</v>
      </c>
      <c r="E633" s="39" t="s">
        <v>586</v>
      </c>
      <c r="F633" s="39" t="s">
        <v>412</v>
      </c>
      <c r="G633" s="24" t="s">
        <v>1459</v>
      </c>
      <c r="H633" s="27">
        <v>637</v>
      </c>
      <c r="I633" s="17" t="s">
        <v>1460</v>
      </c>
      <c r="J633" s="18">
        <v>911988000</v>
      </c>
      <c r="K633" s="17">
        <v>90</v>
      </c>
      <c r="L633" s="17">
        <v>238.8</v>
      </c>
    </row>
    <row r="634" spans="1:12" x14ac:dyDescent="0.25">
      <c r="A634" s="17">
        <v>2014</v>
      </c>
      <c r="B634" s="39" t="s">
        <v>412</v>
      </c>
      <c r="C634" s="39" t="s">
        <v>422</v>
      </c>
      <c r="D634" s="39" t="s">
        <v>586</v>
      </c>
      <c r="E634" s="39" t="s">
        <v>586</v>
      </c>
      <c r="F634" s="39" t="s">
        <v>412</v>
      </c>
      <c r="G634" s="24" t="s">
        <v>1459</v>
      </c>
      <c r="H634" s="27">
        <v>637</v>
      </c>
      <c r="I634" s="17" t="s">
        <v>1461</v>
      </c>
      <c r="J634" s="18">
        <v>1300000000</v>
      </c>
      <c r="K634" s="17">
        <v>29</v>
      </c>
      <c r="L634" s="17">
        <v>360</v>
      </c>
    </row>
    <row r="635" spans="1:12" x14ac:dyDescent="0.25">
      <c r="A635" s="17">
        <v>2014</v>
      </c>
      <c r="B635" s="39" t="s">
        <v>412</v>
      </c>
      <c r="C635" s="39" t="s">
        <v>422</v>
      </c>
      <c r="D635" s="39" t="s">
        <v>486</v>
      </c>
      <c r="E635" s="39" t="s">
        <v>486</v>
      </c>
      <c r="F635" s="39" t="s">
        <v>412</v>
      </c>
      <c r="G635" s="24" t="s">
        <v>1167</v>
      </c>
      <c r="H635" s="27">
        <v>230</v>
      </c>
      <c r="I635" s="17" t="s">
        <v>1462</v>
      </c>
      <c r="J635" s="18">
        <v>18272000</v>
      </c>
      <c r="K635" s="17">
        <v>22</v>
      </c>
      <c r="L635" s="17">
        <v>4.2</v>
      </c>
    </row>
    <row r="636" spans="1:12" x14ac:dyDescent="0.25">
      <c r="A636" s="17">
        <v>2014</v>
      </c>
      <c r="B636" s="39" t="s">
        <v>412</v>
      </c>
      <c r="C636" s="39" t="s">
        <v>422</v>
      </c>
      <c r="D636" s="39" t="s">
        <v>486</v>
      </c>
      <c r="E636" s="39" t="s">
        <v>486</v>
      </c>
      <c r="F636" s="39" t="s">
        <v>412</v>
      </c>
      <c r="G636" s="24" t="s">
        <v>1167</v>
      </c>
      <c r="H636" s="27">
        <v>230</v>
      </c>
      <c r="I636" s="17" t="s">
        <v>1415</v>
      </c>
      <c r="J636" s="18">
        <v>14196000</v>
      </c>
      <c r="K636" s="17" t="s">
        <v>526</v>
      </c>
      <c r="L636" s="17">
        <v>3</v>
      </c>
    </row>
    <row r="637" spans="1:12" x14ac:dyDescent="0.25">
      <c r="A637" s="17">
        <v>2014</v>
      </c>
      <c r="B637" s="39" t="s">
        <v>412</v>
      </c>
      <c r="C637" s="39" t="s">
        <v>422</v>
      </c>
      <c r="D637" s="39" t="s">
        <v>486</v>
      </c>
      <c r="E637" s="39" t="s">
        <v>486</v>
      </c>
      <c r="F637" s="39" t="s">
        <v>412</v>
      </c>
      <c r="G637" s="24" t="s">
        <v>1167</v>
      </c>
      <c r="H637" s="27">
        <v>230</v>
      </c>
      <c r="I637" s="17" t="s">
        <v>1463</v>
      </c>
      <c r="J637" s="18">
        <v>12600000</v>
      </c>
      <c r="K637" s="17" t="s">
        <v>526</v>
      </c>
      <c r="L637" s="17">
        <v>3</v>
      </c>
    </row>
    <row r="638" spans="1:12" x14ac:dyDescent="0.25">
      <c r="A638" s="17">
        <v>2014</v>
      </c>
      <c r="B638" s="39" t="s">
        <v>412</v>
      </c>
      <c r="C638" s="39" t="s">
        <v>422</v>
      </c>
      <c r="D638" s="39" t="s">
        <v>486</v>
      </c>
      <c r="E638" s="39" t="s">
        <v>486</v>
      </c>
      <c r="F638" s="39" t="s">
        <v>412</v>
      </c>
      <c r="G638" s="24" t="s">
        <v>1167</v>
      </c>
      <c r="H638" s="27">
        <v>230</v>
      </c>
      <c r="I638" s="17" t="s">
        <v>1464</v>
      </c>
      <c r="J638" s="18">
        <v>14196000</v>
      </c>
      <c r="K638" s="17" t="s">
        <v>526</v>
      </c>
      <c r="L638" s="17">
        <v>3</v>
      </c>
    </row>
    <row r="639" spans="1:12" x14ac:dyDescent="0.25">
      <c r="A639" s="17">
        <v>2014</v>
      </c>
      <c r="B639" s="39" t="s">
        <v>412</v>
      </c>
      <c r="C639" s="39" t="s">
        <v>422</v>
      </c>
      <c r="D639" s="39" t="s">
        <v>486</v>
      </c>
      <c r="E639" s="39" t="s">
        <v>486</v>
      </c>
      <c r="F639" s="39" t="s">
        <v>412</v>
      </c>
      <c r="G639" s="24" t="s">
        <v>1167</v>
      </c>
      <c r="H639" s="27">
        <v>230</v>
      </c>
      <c r="I639" s="17" t="s">
        <v>1465</v>
      </c>
      <c r="J639" s="18">
        <v>34200000</v>
      </c>
      <c r="K639" s="17" t="s">
        <v>526</v>
      </c>
      <c r="L639" s="17">
        <v>9.5</v>
      </c>
    </row>
    <row r="640" spans="1:12" x14ac:dyDescent="0.25">
      <c r="A640" s="17">
        <v>2014</v>
      </c>
      <c r="B640" s="39" t="s">
        <v>412</v>
      </c>
      <c r="C640" s="39" t="s">
        <v>422</v>
      </c>
      <c r="D640" s="39" t="s">
        <v>486</v>
      </c>
      <c r="E640" s="39" t="s">
        <v>486</v>
      </c>
      <c r="F640" s="39" t="s">
        <v>412</v>
      </c>
      <c r="G640" s="24" t="s">
        <v>1167</v>
      </c>
      <c r="H640" s="27">
        <v>230</v>
      </c>
      <c r="I640" s="17" t="s">
        <v>1466</v>
      </c>
      <c r="J640" s="18">
        <v>11550000</v>
      </c>
      <c r="K640" s="17" t="s">
        <v>526</v>
      </c>
      <c r="L640" s="17">
        <v>3</v>
      </c>
    </row>
    <row r="641" spans="1:12" x14ac:dyDescent="0.25">
      <c r="A641" s="17">
        <v>2014</v>
      </c>
      <c r="B641" s="39" t="s">
        <v>412</v>
      </c>
      <c r="C641" s="39" t="s">
        <v>422</v>
      </c>
      <c r="D641" s="39" t="s">
        <v>486</v>
      </c>
      <c r="E641" s="39" t="s">
        <v>486</v>
      </c>
      <c r="F641" s="39" t="s">
        <v>412</v>
      </c>
      <c r="G641" s="24" t="s">
        <v>1167</v>
      </c>
      <c r="H641" s="27">
        <v>230</v>
      </c>
      <c r="I641" s="17" t="s">
        <v>1398</v>
      </c>
      <c r="J641" s="18">
        <v>14196000</v>
      </c>
      <c r="K641" s="17" t="s">
        <v>526</v>
      </c>
      <c r="L641" s="17">
        <v>3</v>
      </c>
    </row>
    <row r="642" spans="1:12" x14ac:dyDescent="0.25">
      <c r="A642" s="17">
        <v>2014</v>
      </c>
      <c r="B642" s="39" t="s">
        <v>412</v>
      </c>
      <c r="C642" s="39" t="s">
        <v>422</v>
      </c>
      <c r="D642" s="39" t="s">
        <v>486</v>
      </c>
      <c r="E642" s="39" t="s">
        <v>486</v>
      </c>
      <c r="F642" s="39" t="s">
        <v>412</v>
      </c>
      <c r="G642" s="24" t="s">
        <v>1167</v>
      </c>
      <c r="H642" s="27">
        <v>230</v>
      </c>
      <c r="I642" s="17" t="s">
        <v>765</v>
      </c>
      <c r="J642" s="18">
        <v>14196000</v>
      </c>
      <c r="K642" s="17" t="s">
        <v>526</v>
      </c>
      <c r="L642" s="17">
        <v>3</v>
      </c>
    </row>
    <row r="643" spans="1:12" x14ac:dyDescent="0.25">
      <c r="A643" s="17">
        <v>2014</v>
      </c>
      <c r="B643" s="39" t="s">
        <v>412</v>
      </c>
      <c r="C643" s="39" t="s">
        <v>422</v>
      </c>
      <c r="D643" s="39" t="s">
        <v>486</v>
      </c>
      <c r="E643" s="39" t="s">
        <v>486</v>
      </c>
      <c r="F643" s="39" t="s">
        <v>412</v>
      </c>
      <c r="G643" s="24" t="s">
        <v>1167</v>
      </c>
      <c r="H643" s="27">
        <v>230</v>
      </c>
      <c r="I643" s="17" t="s">
        <v>1197</v>
      </c>
      <c r="J643" s="18">
        <v>37080000</v>
      </c>
      <c r="K643" s="17" t="s">
        <v>526</v>
      </c>
      <c r="L643" s="17">
        <v>9.5</v>
      </c>
    </row>
    <row r="644" spans="1:12" x14ac:dyDescent="0.25">
      <c r="A644" s="17">
        <v>2014</v>
      </c>
      <c r="B644" s="39" t="s">
        <v>412</v>
      </c>
      <c r="C644" s="39" t="s">
        <v>422</v>
      </c>
      <c r="D644" s="39" t="s">
        <v>486</v>
      </c>
      <c r="E644" s="39" t="s">
        <v>486</v>
      </c>
      <c r="F644" s="39" t="s">
        <v>412</v>
      </c>
      <c r="G644" s="24" t="s">
        <v>1167</v>
      </c>
      <c r="H644" s="27">
        <v>230</v>
      </c>
      <c r="I644" s="17" t="s">
        <v>1467</v>
      </c>
      <c r="J644" s="18">
        <v>154350000</v>
      </c>
      <c r="K644" s="17" t="s">
        <v>526</v>
      </c>
      <c r="L644" s="17">
        <v>30.5</v>
      </c>
    </row>
    <row r="645" spans="1:12" x14ac:dyDescent="0.25">
      <c r="A645" s="17">
        <v>2014</v>
      </c>
      <c r="B645" s="39" t="s">
        <v>412</v>
      </c>
      <c r="C645" s="39" t="s">
        <v>422</v>
      </c>
      <c r="D645" s="39" t="s">
        <v>486</v>
      </c>
      <c r="E645" s="39" t="s">
        <v>486</v>
      </c>
      <c r="F645" s="39" t="s">
        <v>412</v>
      </c>
      <c r="G645" s="24" t="s">
        <v>1167</v>
      </c>
      <c r="H645" s="27">
        <v>230</v>
      </c>
      <c r="I645" s="17" t="s">
        <v>1468</v>
      </c>
      <c r="J645" s="18">
        <v>200900000</v>
      </c>
      <c r="K645" s="17" t="s">
        <v>526</v>
      </c>
      <c r="L645" s="17">
        <v>66.819999999999993</v>
      </c>
    </row>
    <row r="646" spans="1:12" x14ac:dyDescent="0.25">
      <c r="A646" s="17">
        <v>2014</v>
      </c>
      <c r="B646" s="39" t="s">
        <v>412</v>
      </c>
      <c r="C646" s="39" t="s">
        <v>422</v>
      </c>
      <c r="D646" s="39" t="s">
        <v>486</v>
      </c>
      <c r="E646" s="39" t="s">
        <v>486</v>
      </c>
      <c r="F646" s="39" t="s">
        <v>412</v>
      </c>
      <c r="G646" s="24" t="s">
        <v>1167</v>
      </c>
      <c r="H646" s="27">
        <v>230</v>
      </c>
      <c r="I646" s="17" t="s">
        <v>1469</v>
      </c>
      <c r="J646" s="18">
        <v>343600000</v>
      </c>
      <c r="K646" s="17" t="s">
        <v>526</v>
      </c>
      <c r="L646" s="17">
        <v>82.9</v>
      </c>
    </row>
    <row r="647" spans="1:12" x14ac:dyDescent="0.25">
      <c r="A647" s="17">
        <v>2014</v>
      </c>
      <c r="B647" s="39" t="s">
        <v>412</v>
      </c>
      <c r="C647" s="39" t="s">
        <v>422</v>
      </c>
      <c r="D647" s="39" t="s">
        <v>486</v>
      </c>
      <c r="E647" s="39" t="s">
        <v>486</v>
      </c>
      <c r="F647" s="39" t="s">
        <v>412</v>
      </c>
      <c r="G647" s="24" t="s">
        <v>1167</v>
      </c>
      <c r="H647" s="27">
        <v>230</v>
      </c>
      <c r="I647" s="17" t="s">
        <v>1470</v>
      </c>
      <c r="J647" s="18">
        <v>2100000</v>
      </c>
      <c r="K647" s="17" t="s">
        <v>526</v>
      </c>
      <c r="L647" s="17">
        <v>0.5</v>
      </c>
    </row>
    <row r="648" spans="1:12" x14ac:dyDescent="0.25">
      <c r="A648" s="17">
        <v>2014</v>
      </c>
      <c r="B648" s="39" t="s">
        <v>412</v>
      </c>
      <c r="C648" s="39" t="s">
        <v>422</v>
      </c>
      <c r="D648" s="39" t="s">
        <v>486</v>
      </c>
      <c r="E648" s="39" t="s">
        <v>486</v>
      </c>
      <c r="F648" s="39" t="s">
        <v>412</v>
      </c>
      <c r="G648" s="24" t="s">
        <v>1167</v>
      </c>
      <c r="H648" s="27">
        <v>230</v>
      </c>
      <c r="I648" s="17" t="s">
        <v>1471</v>
      </c>
      <c r="J648" s="18">
        <v>164400000</v>
      </c>
      <c r="K648" s="17" t="s">
        <v>526</v>
      </c>
      <c r="L648" s="17">
        <v>44.5</v>
      </c>
    </row>
    <row r="649" spans="1:12" x14ac:dyDescent="0.25">
      <c r="A649" s="17">
        <v>2014</v>
      </c>
      <c r="B649" s="39" t="s">
        <v>412</v>
      </c>
      <c r="C649" s="39" t="s">
        <v>422</v>
      </c>
      <c r="D649" s="39" t="s">
        <v>486</v>
      </c>
      <c r="E649" s="39" t="s">
        <v>486</v>
      </c>
      <c r="F649" s="39" t="s">
        <v>412</v>
      </c>
      <c r="G649" s="24" t="s">
        <v>1167</v>
      </c>
      <c r="H649" s="27">
        <v>230</v>
      </c>
      <c r="I649" s="17" t="s">
        <v>1472</v>
      </c>
      <c r="J649" s="18">
        <v>44702000</v>
      </c>
      <c r="K649" s="17" t="s">
        <v>526</v>
      </c>
      <c r="L649" s="17">
        <v>1.98</v>
      </c>
    </row>
    <row r="650" spans="1:12" x14ac:dyDescent="0.25">
      <c r="A650" s="17">
        <v>2014</v>
      </c>
      <c r="B650" s="39" t="s">
        <v>412</v>
      </c>
      <c r="C650" s="39" t="s">
        <v>422</v>
      </c>
      <c r="D650" s="39" t="s">
        <v>486</v>
      </c>
      <c r="E650" s="39" t="s">
        <v>486</v>
      </c>
      <c r="F650" s="39" t="s">
        <v>412</v>
      </c>
      <c r="G650" s="24" t="s">
        <v>1167</v>
      </c>
      <c r="H650" s="27">
        <v>230</v>
      </c>
      <c r="I650" s="17" t="s">
        <v>1473</v>
      </c>
      <c r="J650" s="18">
        <v>114800000</v>
      </c>
      <c r="K650" s="17" t="s">
        <v>526</v>
      </c>
      <c r="L650" s="17">
        <v>34.5</v>
      </c>
    </row>
    <row r="651" spans="1:12" x14ac:dyDescent="0.25">
      <c r="A651" s="17">
        <v>2014</v>
      </c>
      <c r="B651" s="39" t="s">
        <v>412</v>
      </c>
      <c r="C651" s="39" t="s">
        <v>422</v>
      </c>
      <c r="D651" s="39" t="s">
        <v>486</v>
      </c>
      <c r="E651" s="39" t="s">
        <v>486</v>
      </c>
      <c r="F651" s="39" t="s">
        <v>412</v>
      </c>
      <c r="G651" s="24" t="s">
        <v>1167</v>
      </c>
      <c r="H651" s="27">
        <v>230</v>
      </c>
      <c r="I651" s="17" t="s">
        <v>1474</v>
      </c>
      <c r="J651" s="18">
        <v>203600000</v>
      </c>
      <c r="K651" s="17" t="s">
        <v>526</v>
      </c>
      <c r="L651" s="17">
        <v>50.9</v>
      </c>
    </row>
    <row r="652" spans="1:12" x14ac:dyDescent="0.25">
      <c r="A652" s="17">
        <v>2014</v>
      </c>
      <c r="B652" s="39" t="s">
        <v>412</v>
      </c>
      <c r="C652" s="39" t="s">
        <v>422</v>
      </c>
      <c r="D652" s="39" t="s">
        <v>486</v>
      </c>
      <c r="E652" s="39" t="s">
        <v>486</v>
      </c>
      <c r="F652" s="39" t="s">
        <v>412</v>
      </c>
      <c r="G652" s="24" t="s">
        <v>1167</v>
      </c>
      <c r="H652" s="27">
        <v>230</v>
      </c>
      <c r="I652" s="17" t="s">
        <v>1308</v>
      </c>
      <c r="J652" s="18">
        <v>109550000</v>
      </c>
      <c r="K652" s="17" t="s">
        <v>526</v>
      </c>
      <c r="L652" s="17">
        <v>32.5</v>
      </c>
    </row>
    <row r="653" spans="1:12" x14ac:dyDescent="0.25">
      <c r="A653" s="17">
        <v>2014</v>
      </c>
      <c r="B653" s="39" t="s">
        <v>412</v>
      </c>
      <c r="C653" s="39" t="s">
        <v>422</v>
      </c>
      <c r="D653" s="39" t="s">
        <v>486</v>
      </c>
      <c r="E653" s="39" t="s">
        <v>486</v>
      </c>
      <c r="F653" s="39" t="s">
        <v>412</v>
      </c>
      <c r="G653" s="24" t="s">
        <v>1167</v>
      </c>
      <c r="H653" s="27">
        <v>230</v>
      </c>
      <c r="I653" s="17" t="s">
        <v>1475</v>
      </c>
      <c r="J653" s="18">
        <v>144200000</v>
      </c>
      <c r="K653" s="17" t="s">
        <v>526</v>
      </c>
      <c r="L653" s="17">
        <v>39.4</v>
      </c>
    </row>
    <row r="654" spans="1:12" x14ac:dyDescent="0.25">
      <c r="A654" s="17">
        <v>2014</v>
      </c>
      <c r="B654" s="39" t="s">
        <v>412</v>
      </c>
      <c r="C654" s="39" t="s">
        <v>422</v>
      </c>
      <c r="D654" s="39" t="s">
        <v>486</v>
      </c>
      <c r="E654" s="39" t="s">
        <v>486</v>
      </c>
      <c r="F654" s="39" t="s">
        <v>412</v>
      </c>
      <c r="G654" s="24" t="s">
        <v>1167</v>
      </c>
      <c r="H654" s="27">
        <v>230</v>
      </c>
      <c r="I654" s="17" t="s">
        <v>1476</v>
      </c>
      <c r="J654" s="18">
        <v>1209305526</v>
      </c>
      <c r="K654" s="17" t="s">
        <v>526</v>
      </c>
      <c r="L654" s="17">
        <v>295.18</v>
      </c>
    </row>
    <row r="655" spans="1:12" x14ac:dyDescent="0.25">
      <c r="A655" s="17">
        <v>2014</v>
      </c>
      <c r="B655" s="39" t="s">
        <v>412</v>
      </c>
      <c r="C655" s="39" t="s">
        <v>422</v>
      </c>
      <c r="D655" s="39" t="s">
        <v>486</v>
      </c>
      <c r="E655" s="39" t="s">
        <v>486</v>
      </c>
      <c r="F655" s="39" t="s">
        <v>412</v>
      </c>
      <c r="G655" s="24" t="s">
        <v>1167</v>
      </c>
      <c r="H655" s="27">
        <v>230</v>
      </c>
      <c r="I655" s="17" t="s">
        <v>1477</v>
      </c>
      <c r="J655" s="18">
        <v>109270029</v>
      </c>
      <c r="K655" s="17" t="s">
        <v>526</v>
      </c>
      <c r="L655" s="17">
        <v>22.3</v>
      </c>
    </row>
    <row r="656" spans="1:12" x14ac:dyDescent="0.25">
      <c r="A656" s="17">
        <v>2014</v>
      </c>
      <c r="B656" s="39" t="s">
        <v>412</v>
      </c>
      <c r="C656" s="39" t="s">
        <v>413</v>
      </c>
      <c r="D656" s="39" t="s">
        <v>529</v>
      </c>
      <c r="E656" s="39" t="s">
        <v>456</v>
      </c>
      <c r="F656" s="39" t="s">
        <v>412</v>
      </c>
      <c r="G656" s="24" t="s">
        <v>1478</v>
      </c>
      <c r="H656" s="27">
        <v>1507</v>
      </c>
      <c r="I656" s="17" t="s">
        <v>1479</v>
      </c>
      <c r="J656" s="18">
        <v>260000000</v>
      </c>
      <c r="K656" s="17">
        <v>62</v>
      </c>
      <c r="L656" s="17">
        <v>69.5</v>
      </c>
    </row>
    <row r="657" spans="1:12" x14ac:dyDescent="0.25">
      <c r="A657" s="17">
        <v>2014</v>
      </c>
      <c r="B657" s="39" t="s">
        <v>412</v>
      </c>
      <c r="C657" s="39" t="s">
        <v>413</v>
      </c>
      <c r="D657" s="39" t="s">
        <v>529</v>
      </c>
      <c r="E657" s="39" t="s">
        <v>500</v>
      </c>
      <c r="F657" s="39" t="s">
        <v>412</v>
      </c>
      <c r="G657" s="24" t="s">
        <v>1478</v>
      </c>
      <c r="H657" s="27">
        <v>1507</v>
      </c>
      <c r="I657" s="17" t="s">
        <v>1480</v>
      </c>
      <c r="J657" s="18">
        <v>720000000</v>
      </c>
      <c r="K657" s="17">
        <v>62</v>
      </c>
      <c r="L657" s="17">
        <v>162.80000000000001</v>
      </c>
    </row>
    <row r="658" spans="1:12" x14ac:dyDescent="0.25">
      <c r="A658" s="17">
        <v>2015</v>
      </c>
      <c r="B658" s="39" t="s">
        <v>412</v>
      </c>
      <c r="C658" s="39" t="s">
        <v>413</v>
      </c>
      <c r="D658" s="39" t="s">
        <v>500</v>
      </c>
      <c r="E658" s="39" t="s">
        <v>512</v>
      </c>
      <c r="F658" s="39" t="s">
        <v>412</v>
      </c>
      <c r="G658" s="24" t="s">
        <v>1481</v>
      </c>
      <c r="H658" s="27">
        <v>860</v>
      </c>
      <c r="I658" s="17" t="s">
        <v>1482</v>
      </c>
      <c r="J658" s="18">
        <v>4334667000</v>
      </c>
      <c r="K658" s="17">
        <v>206</v>
      </c>
      <c r="L658" s="17">
        <v>796.62</v>
      </c>
    </row>
    <row r="659" spans="1:12" x14ac:dyDescent="0.25">
      <c r="A659" s="17">
        <v>2014</v>
      </c>
      <c r="B659" s="39" t="s">
        <v>412</v>
      </c>
      <c r="C659" s="39" t="s">
        <v>413</v>
      </c>
      <c r="D659" s="39" t="s">
        <v>616</v>
      </c>
      <c r="E659" s="39" t="s">
        <v>414</v>
      </c>
      <c r="F659" s="39" t="s">
        <v>412</v>
      </c>
      <c r="G659" s="24" t="s">
        <v>1483</v>
      </c>
      <c r="H659" s="27">
        <v>1065</v>
      </c>
      <c r="I659" s="17" t="s">
        <v>1484</v>
      </c>
      <c r="J659" s="18">
        <v>3246000000</v>
      </c>
      <c r="K659" s="17">
        <v>113</v>
      </c>
      <c r="L659" s="17">
        <v>502.7</v>
      </c>
    </row>
    <row r="660" spans="1:12" x14ac:dyDescent="0.25">
      <c r="A660" s="17">
        <v>2014</v>
      </c>
      <c r="B660" s="39" t="s">
        <v>433</v>
      </c>
      <c r="C660" s="39" t="s">
        <v>434</v>
      </c>
      <c r="D660" s="39" t="s">
        <v>1485</v>
      </c>
      <c r="E660" s="39" t="s">
        <v>1485</v>
      </c>
      <c r="F660" s="39" t="s">
        <v>436</v>
      </c>
      <c r="G660" s="24" t="s">
        <v>1486</v>
      </c>
      <c r="H660" s="27">
        <v>8</v>
      </c>
      <c r="I660" s="17" t="s">
        <v>1487</v>
      </c>
      <c r="J660" s="18">
        <v>519396156</v>
      </c>
      <c r="K660" s="17">
        <v>48</v>
      </c>
      <c r="L660" s="17">
        <v>119.19</v>
      </c>
    </row>
    <row r="661" spans="1:12" x14ac:dyDescent="0.25">
      <c r="A661" s="17">
        <v>2014</v>
      </c>
      <c r="B661" s="39" t="s">
        <v>433</v>
      </c>
      <c r="C661" s="39" t="s">
        <v>434</v>
      </c>
      <c r="D661" s="39" t="s">
        <v>1485</v>
      </c>
      <c r="E661" s="39" t="s">
        <v>1485</v>
      </c>
      <c r="F661" s="39" t="s">
        <v>436</v>
      </c>
      <c r="G661" s="24" t="s">
        <v>1488</v>
      </c>
      <c r="H661" s="27">
        <v>146</v>
      </c>
      <c r="I661" s="17" t="s">
        <v>1489</v>
      </c>
      <c r="J661" s="18">
        <v>625490954</v>
      </c>
      <c r="K661" s="17">
        <v>28</v>
      </c>
      <c r="L661" s="17">
        <v>119.33</v>
      </c>
    </row>
    <row r="662" spans="1:12" x14ac:dyDescent="0.25">
      <c r="A662" s="17">
        <v>2014</v>
      </c>
      <c r="B662" s="39" t="s">
        <v>433</v>
      </c>
      <c r="C662" s="39" t="s">
        <v>434</v>
      </c>
      <c r="D662" s="39" t="s">
        <v>1485</v>
      </c>
      <c r="E662" s="39" t="s">
        <v>1485</v>
      </c>
      <c r="F662" s="39" t="s">
        <v>436</v>
      </c>
      <c r="G662" s="24" t="s">
        <v>1490</v>
      </c>
      <c r="H662" s="27">
        <v>5</v>
      </c>
      <c r="I662" s="17" t="s">
        <v>1491</v>
      </c>
      <c r="J662" s="18">
        <v>442414967</v>
      </c>
      <c r="K662" s="17">
        <v>48</v>
      </c>
      <c r="L662" s="17">
        <v>119.6</v>
      </c>
    </row>
    <row r="663" spans="1:12" x14ac:dyDescent="0.25">
      <c r="A663" s="17">
        <v>2014</v>
      </c>
      <c r="B663" s="39" t="s">
        <v>433</v>
      </c>
      <c r="C663" s="39" t="s">
        <v>434</v>
      </c>
      <c r="D663" s="39" t="s">
        <v>1485</v>
      </c>
      <c r="E663" s="39" t="s">
        <v>1485</v>
      </c>
      <c r="F663" s="39" t="s">
        <v>436</v>
      </c>
      <c r="G663" s="24" t="s">
        <v>1493</v>
      </c>
      <c r="H663" s="27">
        <v>13</v>
      </c>
      <c r="I663" s="17" t="s">
        <v>1494</v>
      </c>
      <c r="J663" s="18">
        <v>450732889</v>
      </c>
      <c r="K663" s="17">
        <v>19</v>
      </c>
      <c r="L663" s="17">
        <v>119.16</v>
      </c>
    </row>
    <row r="664" spans="1:12" x14ac:dyDescent="0.25">
      <c r="A664" s="17">
        <v>2014</v>
      </c>
      <c r="B664" s="39" t="s">
        <v>433</v>
      </c>
      <c r="C664" s="39" t="s">
        <v>434</v>
      </c>
      <c r="D664" s="39" t="s">
        <v>1485</v>
      </c>
      <c r="E664" s="39" t="s">
        <v>1485</v>
      </c>
      <c r="F664" s="39" t="s">
        <v>436</v>
      </c>
      <c r="G664" s="24" t="s">
        <v>1495</v>
      </c>
      <c r="H664" s="27">
        <v>2</v>
      </c>
      <c r="I664" s="17" t="s">
        <v>1496</v>
      </c>
      <c r="J664" s="18">
        <v>490767999</v>
      </c>
      <c r="K664" s="17">
        <v>41</v>
      </c>
      <c r="L664" s="17">
        <v>119.1</v>
      </c>
    </row>
    <row r="665" spans="1:12" x14ac:dyDescent="0.25">
      <c r="A665" s="17">
        <v>2014</v>
      </c>
      <c r="B665" s="39" t="s">
        <v>433</v>
      </c>
      <c r="C665" s="39" t="s">
        <v>434</v>
      </c>
      <c r="D665" s="39" t="s">
        <v>1485</v>
      </c>
      <c r="E665" s="39" t="s">
        <v>1485</v>
      </c>
      <c r="F665" s="39" t="s">
        <v>436</v>
      </c>
      <c r="G665" s="24" t="s">
        <v>1497</v>
      </c>
      <c r="H665" s="27">
        <v>93</v>
      </c>
      <c r="I665" s="17" t="s">
        <v>1498</v>
      </c>
      <c r="J665" s="18">
        <v>500474498</v>
      </c>
      <c r="K665" s="17">
        <v>46</v>
      </c>
      <c r="L665" s="17">
        <v>119.23</v>
      </c>
    </row>
    <row r="666" spans="1:12" x14ac:dyDescent="0.25">
      <c r="A666" s="17">
        <v>2014</v>
      </c>
      <c r="B666" s="39" t="s">
        <v>433</v>
      </c>
      <c r="C666" s="39" t="s">
        <v>434</v>
      </c>
      <c r="D666" s="39" t="s">
        <v>1485</v>
      </c>
      <c r="E666" s="39" t="s">
        <v>1485</v>
      </c>
      <c r="F666" s="39" t="s">
        <v>436</v>
      </c>
      <c r="G666" s="24" t="s">
        <v>1499</v>
      </c>
      <c r="H666" s="27">
        <v>94</v>
      </c>
      <c r="I666" s="17" t="s">
        <v>1500</v>
      </c>
      <c r="J666" s="18">
        <v>570722537</v>
      </c>
      <c r="K666" s="17">
        <v>30</v>
      </c>
      <c r="L666" s="17">
        <v>119.11</v>
      </c>
    </row>
    <row r="667" spans="1:12" x14ac:dyDescent="0.25">
      <c r="A667" s="17">
        <v>2014</v>
      </c>
      <c r="B667" s="39" t="s">
        <v>433</v>
      </c>
      <c r="C667" s="39" t="s">
        <v>434</v>
      </c>
      <c r="D667" s="39" t="s">
        <v>1485</v>
      </c>
      <c r="E667" s="39" t="s">
        <v>444</v>
      </c>
      <c r="F667" s="39" t="s">
        <v>436</v>
      </c>
      <c r="G667" s="24" t="s">
        <v>1501</v>
      </c>
      <c r="H667" s="27">
        <v>177</v>
      </c>
      <c r="I667" s="17" t="s">
        <v>1502</v>
      </c>
      <c r="J667" s="18">
        <v>86428000</v>
      </c>
      <c r="K667" s="17">
        <v>11</v>
      </c>
      <c r="L667" s="17">
        <v>27.88</v>
      </c>
    </row>
    <row r="668" spans="1:12" x14ac:dyDescent="0.25">
      <c r="A668" s="17">
        <v>2014</v>
      </c>
      <c r="B668" s="39" t="s">
        <v>433</v>
      </c>
      <c r="C668" s="39" t="s">
        <v>434</v>
      </c>
      <c r="D668" s="39" t="s">
        <v>542</v>
      </c>
      <c r="E668" s="39" t="s">
        <v>542</v>
      </c>
      <c r="F668" s="39" t="s">
        <v>436</v>
      </c>
      <c r="G668" s="24" t="s">
        <v>1503</v>
      </c>
      <c r="H668" s="27">
        <v>52</v>
      </c>
      <c r="I668" s="17" t="s">
        <v>1504</v>
      </c>
      <c r="J668" s="18">
        <v>175043385</v>
      </c>
      <c r="K668" s="17" t="s">
        <v>526</v>
      </c>
      <c r="L668" s="17">
        <v>78.37</v>
      </c>
    </row>
    <row r="669" spans="1:12" x14ac:dyDescent="0.25">
      <c r="A669" s="17">
        <v>2014</v>
      </c>
      <c r="B669" s="39" t="s">
        <v>433</v>
      </c>
      <c r="C669" s="39" t="s">
        <v>434</v>
      </c>
      <c r="D669" s="39" t="s">
        <v>542</v>
      </c>
      <c r="E669" s="39" t="s">
        <v>542</v>
      </c>
      <c r="F669" s="39" t="s">
        <v>436</v>
      </c>
      <c r="G669" s="24" t="s">
        <v>1503</v>
      </c>
      <c r="H669" s="27">
        <v>52</v>
      </c>
      <c r="I669" s="17" t="s">
        <v>1505</v>
      </c>
      <c r="J669" s="18">
        <v>100032000</v>
      </c>
      <c r="K669" s="17">
        <v>25</v>
      </c>
      <c r="L669" s="17">
        <v>42.2</v>
      </c>
    </row>
    <row r="670" spans="1:12" x14ac:dyDescent="0.25">
      <c r="A670" s="17">
        <v>2014</v>
      </c>
      <c r="B670" s="39" t="s">
        <v>433</v>
      </c>
      <c r="C670" s="39" t="s">
        <v>434</v>
      </c>
      <c r="D670" s="39" t="s">
        <v>444</v>
      </c>
      <c r="E670" s="39" t="s">
        <v>444</v>
      </c>
      <c r="F670" s="39" t="s">
        <v>436</v>
      </c>
      <c r="G670" s="24" t="s">
        <v>939</v>
      </c>
      <c r="H670" s="27">
        <v>40</v>
      </c>
      <c r="I670" s="17" t="s">
        <v>1506</v>
      </c>
      <c r="J670" s="18">
        <v>144780000</v>
      </c>
      <c r="K670" s="17">
        <v>5</v>
      </c>
      <c r="L670" s="17">
        <v>51.8</v>
      </c>
    </row>
    <row r="671" spans="1:12" x14ac:dyDescent="0.25">
      <c r="A671" s="17">
        <v>2014</v>
      </c>
      <c r="B671" s="39" t="s">
        <v>433</v>
      </c>
      <c r="C671" s="39" t="s">
        <v>434</v>
      </c>
      <c r="D671" s="39" t="s">
        <v>444</v>
      </c>
      <c r="E671" s="39" t="s">
        <v>444</v>
      </c>
      <c r="F671" s="39" t="s">
        <v>436</v>
      </c>
      <c r="G671" s="24" t="s">
        <v>919</v>
      </c>
      <c r="H671" s="27">
        <v>15</v>
      </c>
      <c r="I671" s="17" t="s">
        <v>1507</v>
      </c>
      <c r="J671" s="18">
        <v>1581317920</v>
      </c>
      <c r="K671" s="17">
        <v>70</v>
      </c>
      <c r="L671" s="17">
        <v>647.29999999999995</v>
      </c>
    </row>
    <row r="672" spans="1:12" x14ac:dyDescent="0.25">
      <c r="A672" s="17">
        <v>2014</v>
      </c>
      <c r="B672" s="39" t="s">
        <v>433</v>
      </c>
      <c r="C672" s="39" t="s">
        <v>434</v>
      </c>
      <c r="D672" s="39" t="s">
        <v>444</v>
      </c>
      <c r="E672" s="39" t="s">
        <v>444</v>
      </c>
      <c r="F672" s="39" t="s">
        <v>436</v>
      </c>
      <c r="G672" s="24" t="s">
        <v>1508</v>
      </c>
      <c r="H672" s="27">
        <v>11</v>
      </c>
      <c r="I672" s="17" t="s">
        <v>1509</v>
      </c>
      <c r="J672" s="18">
        <v>1643055793</v>
      </c>
      <c r="K672" s="17">
        <v>21</v>
      </c>
      <c r="L672" s="17">
        <v>506.8</v>
      </c>
    </row>
    <row r="673" spans="1:12" x14ac:dyDescent="0.25">
      <c r="A673" s="17">
        <v>2014</v>
      </c>
      <c r="B673" s="39" t="s">
        <v>433</v>
      </c>
      <c r="C673" s="39" t="s">
        <v>434</v>
      </c>
      <c r="D673" s="39" t="s">
        <v>444</v>
      </c>
      <c r="E673" s="39" t="s">
        <v>444</v>
      </c>
      <c r="F673" s="39" t="s">
        <v>436</v>
      </c>
      <c r="G673" s="24" t="s">
        <v>1510</v>
      </c>
      <c r="H673" s="27">
        <v>36</v>
      </c>
      <c r="I673" s="17" t="s">
        <v>1511</v>
      </c>
      <c r="J673" s="18">
        <v>1416288197</v>
      </c>
      <c r="K673" s="17">
        <v>40</v>
      </c>
      <c r="L673" s="17">
        <v>506.8</v>
      </c>
    </row>
    <row r="674" spans="1:12" x14ac:dyDescent="0.25">
      <c r="A674" s="17">
        <v>2014</v>
      </c>
      <c r="B674" s="39" t="s">
        <v>433</v>
      </c>
      <c r="C674" s="39" t="s">
        <v>434</v>
      </c>
      <c r="D674" s="39" t="s">
        <v>444</v>
      </c>
      <c r="E674" s="39" t="s">
        <v>444</v>
      </c>
      <c r="F674" s="39" t="s">
        <v>436</v>
      </c>
      <c r="G674" s="24" t="s">
        <v>1060</v>
      </c>
      <c r="H674" s="27">
        <v>117</v>
      </c>
      <c r="I674" s="17" t="s">
        <v>1512</v>
      </c>
      <c r="J674" s="18">
        <v>78000000</v>
      </c>
      <c r="K674" s="17">
        <v>10</v>
      </c>
      <c r="L674" s="17">
        <v>21</v>
      </c>
    </row>
    <row r="675" spans="1:12" x14ac:dyDescent="0.25">
      <c r="A675" s="17">
        <v>2014</v>
      </c>
      <c r="B675" s="39" t="s">
        <v>433</v>
      </c>
      <c r="C675" s="39" t="s">
        <v>434</v>
      </c>
      <c r="D675" s="39" t="s">
        <v>444</v>
      </c>
      <c r="E675" s="39" t="s">
        <v>444</v>
      </c>
      <c r="F675" s="39" t="s">
        <v>436</v>
      </c>
      <c r="G675" s="24" t="s">
        <v>1060</v>
      </c>
      <c r="H675" s="27">
        <v>117</v>
      </c>
      <c r="I675" s="17" t="s">
        <v>1513</v>
      </c>
      <c r="J675" s="18">
        <v>59790753</v>
      </c>
      <c r="K675" s="17">
        <v>32</v>
      </c>
      <c r="L675" s="17">
        <v>17.059999999999999</v>
      </c>
    </row>
    <row r="676" spans="1:12" x14ac:dyDescent="0.25">
      <c r="A676" s="17">
        <v>2014</v>
      </c>
      <c r="B676" s="39" t="s">
        <v>433</v>
      </c>
      <c r="C676" s="39" t="s">
        <v>434</v>
      </c>
      <c r="D676" s="39" t="s">
        <v>1514</v>
      </c>
      <c r="E676" s="39" t="s">
        <v>434</v>
      </c>
      <c r="F676" s="39" t="s">
        <v>436</v>
      </c>
      <c r="G676" s="24" t="s">
        <v>1515</v>
      </c>
      <c r="H676" s="27">
        <v>240</v>
      </c>
      <c r="I676" s="17" t="s">
        <v>1516</v>
      </c>
      <c r="J676" s="18">
        <v>488215000</v>
      </c>
      <c r="K676" s="17">
        <v>9</v>
      </c>
      <c r="L676" s="17">
        <v>75.11</v>
      </c>
    </row>
    <row r="677" spans="1:12" x14ac:dyDescent="0.25">
      <c r="A677" s="17">
        <v>2014</v>
      </c>
      <c r="B677" s="39" t="s">
        <v>433</v>
      </c>
      <c r="C677" s="39" t="s">
        <v>434</v>
      </c>
      <c r="D677" s="39" t="s">
        <v>435</v>
      </c>
      <c r="E677" s="39" t="s">
        <v>435</v>
      </c>
      <c r="F677" s="39" t="s">
        <v>436</v>
      </c>
      <c r="G677" s="24" t="s">
        <v>977</v>
      </c>
      <c r="H677" s="27">
        <v>163</v>
      </c>
      <c r="I677" s="17" t="s">
        <v>1517</v>
      </c>
      <c r="J677" s="18">
        <v>155000000</v>
      </c>
      <c r="K677" s="17">
        <v>5</v>
      </c>
      <c r="L677" s="17">
        <v>35.75</v>
      </c>
    </row>
    <row r="678" spans="1:12" x14ac:dyDescent="0.25">
      <c r="A678" s="17">
        <v>2015</v>
      </c>
      <c r="B678" s="39" t="s">
        <v>412</v>
      </c>
      <c r="C678" s="39" t="s">
        <v>413</v>
      </c>
      <c r="D678" s="39" t="s">
        <v>641</v>
      </c>
      <c r="E678" s="39" t="s">
        <v>641</v>
      </c>
      <c r="F678" s="39" t="s">
        <v>412</v>
      </c>
      <c r="G678" s="24" t="s">
        <v>1518</v>
      </c>
      <c r="H678" s="27">
        <v>1798</v>
      </c>
      <c r="I678" s="17" t="s">
        <v>1519</v>
      </c>
      <c r="J678" s="18">
        <v>1685000000</v>
      </c>
      <c r="K678" s="17">
        <v>26</v>
      </c>
      <c r="L678" s="17">
        <v>377.5</v>
      </c>
    </row>
    <row r="679" spans="1:12" x14ac:dyDescent="0.25">
      <c r="A679" s="17">
        <v>2015</v>
      </c>
      <c r="B679" s="39" t="s">
        <v>412</v>
      </c>
      <c r="C679" s="39" t="s">
        <v>413</v>
      </c>
      <c r="D679" s="39" t="s">
        <v>616</v>
      </c>
      <c r="E679" s="39" t="s">
        <v>641</v>
      </c>
      <c r="F679" s="39" t="s">
        <v>412</v>
      </c>
      <c r="G679" s="24" t="s">
        <v>1520</v>
      </c>
      <c r="H679" s="27">
        <v>1704</v>
      </c>
      <c r="I679" s="17" t="s">
        <v>1521</v>
      </c>
      <c r="J679" s="18">
        <v>798246000</v>
      </c>
      <c r="K679" s="17">
        <v>12</v>
      </c>
      <c r="L679" s="17">
        <v>130.86000000000001</v>
      </c>
    </row>
    <row r="680" spans="1:12" x14ac:dyDescent="0.25">
      <c r="A680" s="17">
        <v>2015</v>
      </c>
      <c r="B680" s="40" t="s">
        <v>406</v>
      </c>
      <c r="C680" s="39" t="s">
        <v>407</v>
      </c>
      <c r="D680" s="39" t="s">
        <v>408</v>
      </c>
      <c r="E680" s="39" t="s">
        <v>417</v>
      </c>
      <c r="F680" s="39" t="s">
        <v>406</v>
      </c>
      <c r="G680" s="24" t="s">
        <v>1114</v>
      </c>
      <c r="H680" s="27">
        <v>319</v>
      </c>
      <c r="I680" s="17" t="s">
        <v>1522</v>
      </c>
      <c r="J680" s="18">
        <v>655000000</v>
      </c>
      <c r="K680" s="17" t="s">
        <v>854</v>
      </c>
      <c r="L680" s="17">
        <v>108.8</v>
      </c>
    </row>
    <row r="681" spans="1:12" x14ac:dyDescent="0.25">
      <c r="A681" s="17">
        <v>2015</v>
      </c>
      <c r="B681" s="39" t="s">
        <v>412</v>
      </c>
      <c r="C681" s="39" t="s">
        <v>413</v>
      </c>
      <c r="D681" s="39" t="s">
        <v>616</v>
      </c>
      <c r="E681" s="39" t="s">
        <v>1091</v>
      </c>
      <c r="F681" s="39" t="s">
        <v>412</v>
      </c>
      <c r="G681" s="24" t="s">
        <v>1520</v>
      </c>
      <c r="H681" s="27">
        <v>1704</v>
      </c>
      <c r="I681" s="17" t="s">
        <v>1090</v>
      </c>
      <c r="J681" s="18">
        <v>643000000</v>
      </c>
      <c r="K681" s="17">
        <v>10</v>
      </c>
      <c r="L681" s="17">
        <v>118.9</v>
      </c>
    </row>
    <row r="682" spans="1:12" x14ac:dyDescent="0.25">
      <c r="A682" s="17">
        <v>2015</v>
      </c>
      <c r="B682" s="39" t="s">
        <v>412</v>
      </c>
      <c r="C682" s="39" t="s">
        <v>413</v>
      </c>
      <c r="D682" s="39" t="s">
        <v>616</v>
      </c>
      <c r="E682" s="39" t="s">
        <v>772</v>
      </c>
      <c r="F682" s="39" t="s">
        <v>412</v>
      </c>
      <c r="G682" s="24" t="s">
        <v>1520</v>
      </c>
      <c r="H682" s="27">
        <v>1704</v>
      </c>
      <c r="I682" s="17" t="s">
        <v>1523</v>
      </c>
      <c r="J682" s="18">
        <v>480344000</v>
      </c>
      <c r="K682" s="17">
        <v>6</v>
      </c>
      <c r="L682" s="17">
        <v>99.16</v>
      </c>
    </row>
    <row r="683" spans="1:12" x14ac:dyDescent="0.25">
      <c r="A683" s="17">
        <v>2015</v>
      </c>
      <c r="B683" s="39" t="s">
        <v>412</v>
      </c>
      <c r="C683" s="39" t="s">
        <v>413</v>
      </c>
      <c r="D683" s="39" t="s">
        <v>522</v>
      </c>
      <c r="E683" s="39" t="s">
        <v>574</v>
      </c>
      <c r="F683" s="39" t="s">
        <v>412</v>
      </c>
      <c r="G683" s="24" t="s">
        <v>1524</v>
      </c>
      <c r="H683" s="27">
        <v>1486</v>
      </c>
      <c r="I683" s="17" t="s">
        <v>1525</v>
      </c>
      <c r="J683" s="18">
        <v>465432000</v>
      </c>
      <c r="K683" s="17">
        <v>47</v>
      </c>
      <c r="L683" s="17">
        <v>108.24</v>
      </c>
    </row>
    <row r="684" spans="1:12" x14ac:dyDescent="0.25">
      <c r="A684" s="17">
        <v>2015</v>
      </c>
      <c r="B684" s="39" t="s">
        <v>433</v>
      </c>
      <c r="C684" s="39" t="s">
        <v>434</v>
      </c>
      <c r="D684" s="39" t="s">
        <v>444</v>
      </c>
      <c r="E684" s="39" t="s">
        <v>444</v>
      </c>
      <c r="F684" s="39" t="s">
        <v>436</v>
      </c>
      <c r="G684" s="24" t="s">
        <v>1526</v>
      </c>
      <c r="H684" s="27">
        <v>93</v>
      </c>
      <c r="I684" s="17" t="s">
        <v>1527</v>
      </c>
      <c r="J684" s="18">
        <v>344000000</v>
      </c>
      <c r="K684" s="17">
        <v>28</v>
      </c>
      <c r="L684" s="17">
        <v>72.400000000000006</v>
      </c>
    </row>
    <row r="685" spans="1:12" x14ac:dyDescent="0.25">
      <c r="A685" s="17">
        <v>2015</v>
      </c>
      <c r="B685" s="39" t="s">
        <v>412</v>
      </c>
      <c r="C685" s="39" t="s">
        <v>413</v>
      </c>
      <c r="D685" s="39" t="s">
        <v>558</v>
      </c>
      <c r="E685" s="39" t="s">
        <v>558</v>
      </c>
      <c r="F685" s="39" t="s">
        <v>412</v>
      </c>
      <c r="G685" s="24" t="s">
        <v>1528</v>
      </c>
      <c r="H685" s="27">
        <v>628</v>
      </c>
      <c r="I685" s="17" t="s">
        <v>1529</v>
      </c>
      <c r="J685" s="18">
        <v>333489520</v>
      </c>
      <c r="K685" s="17">
        <v>14</v>
      </c>
      <c r="L685" s="17">
        <v>170.93</v>
      </c>
    </row>
    <row r="686" spans="1:12" s="13" customFormat="1" x14ac:dyDescent="0.25">
      <c r="A686" s="17">
        <v>2015</v>
      </c>
      <c r="B686" s="39" t="s">
        <v>412</v>
      </c>
      <c r="C686" s="39" t="s">
        <v>413</v>
      </c>
      <c r="D686" s="39" t="s">
        <v>616</v>
      </c>
      <c r="E686" s="39" t="s">
        <v>641</v>
      </c>
      <c r="F686" s="39" t="s">
        <v>412</v>
      </c>
      <c r="G686" s="24" t="s">
        <v>1520</v>
      </c>
      <c r="H686" s="27">
        <v>1704</v>
      </c>
      <c r="I686" s="17" t="s">
        <v>1530</v>
      </c>
      <c r="J686" s="18">
        <v>308000000</v>
      </c>
      <c r="K686" s="17">
        <v>5</v>
      </c>
      <c r="L686" s="17">
        <v>67.14</v>
      </c>
    </row>
    <row r="687" spans="1:12" x14ac:dyDescent="0.25">
      <c r="A687" s="17">
        <v>2015</v>
      </c>
      <c r="B687" s="39" t="s">
        <v>412</v>
      </c>
      <c r="C687" s="39" t="s">
        <v>413</v>
      </c>
      <c r="D687" s="39" t="s">
        <v>616</v>
      </c>
      <c r="E687" s="39" t="s">
        <v>414</v>
      </c>
      <c r="F687" s="39" t="s">
        <v>412</v>
      </c>
      <c r="G687" s="24" t="s">
        <v>1520</v>
      </c>
      <c r="H687" s="27">
        <v>1704</v>
      </c>
      <c r="I687" s="17" t="s">
        <v>1531</v>
      </c>
      <c r="J687" s="18">
        <v>174000000</v>
      </c>
      <c r="K687" s="17">
        <v>4</v>
      </c>
      <c r="L687" s="17">
        <v>47.01</v>
      </c>
    </row>
    <row r="688" spans="1:12" x14ac:dyDescent="0.25">
      <c r="A688" s="17">
        <v>2015</v>
      </c>
      <c r="B688" s="39" t="s">
        <v>412</v>
      </c>
      <c r="C688" s="39" t="s">
        <v>413</v>
      </c>
      <c r="D688" s="39" t="s">
        <v>522</v>
      </c>
      <c r="E688" s="39" t="s">
        <v>574</v>
      </c>
      <c r="F688" s="39" t="s">
        <v>412</v>
      </c>
      <c r="G688" s="24" t="s">
        <v>1524</v>
      </c>
      <c r="H688" s="27">
        <v>1486</v>
      </c>
      <c r="I688" s="17" t="s">
        <v>1532</v>
      </c>
      <c r="J688" s="18">
        <v>12840000</v>
      </c>
      <c r="K688" s="17" t="s">
        <v>526</v>
      </c>
      <c r="L688" s="17">
        <v>3.38</v>
      </c>
    </row>
    <row r="689" spans="1:12" x14ac:dyDescent="0.25">
      <c r="A689" s="17">
        <v>2015</v>
      </c>
      <c r="B689" s="39" t="s">
        <v>412</v>
      </c>
      <c r="C689" s="39" t="s">
        <v>413</v>
      </c>
      <c r="D689" s="39" t="s">
        <v>616</v>
      </c>
      <c r="E689" s="39" t="s">
        <v>616</v>
      </c>
      <c r="F689" s="39" t="s">
        <v>412</v>
      </c>
      <c r="G689" s="24" t="s">
        <v>1533</v>
      </c>
      <c r="H689" s="27">
        <v>698</v>
      </c>
      <c r="I689" s="17" t="s">
        <v>1534</v>
      </c>
      <c r="J689" s="18">
        <v>11274357066</v>
      </c>
      <c r="K689" s="17">
        <v>100</v>
      </c>
      <c r="L689" s="17">
        <v>1259.04</v>
      </c>
    </row>
    <row r="690" spans="1:12" x14ac:dyDescent="0.25">
      <c r="A690" s="17">
        <v>2015</v>
      </c>
      <c r="B690" s="39" t="s">
        <v>412</v>
      </c>
      <c r="C690" s="39" t="s">
        <v>413</v>
      </c>
      <c r="D690" s="39" t="s">
        <v>754</v>
      </c>
      <c r="E690" s="39" t="s">
        <v>1284</v>
      </c>
      <c r="F690" s="39" t="s">
        <v>412</v>
      </c>
      <c r="G690" s="24" t="s">
        <v>1424</v>
      </c>
      <c r="H690" s="27">
        <v>1015</v>
      </c>
      <c r="I690" s="17" t="s">
        <v>1535</v>
      </c>
      <c r="J690" s="18">
        <v>3750000000</v>
      </c>
      <c r="K690" s="17">
        <v>48</v>
      </c>
      <c r="L690" s="17">
        <v>490.88</v>
      </c>
    </row>
    <row r="691" spans="1:12" x14ac:dyDescent="0.25">
      <c r="A691" s="17">
        <v>2015</v>
      </c>
      <c r="B691" s="39" t="s">
        <v>412</v>
      </c>
      <c r="C691" s="39" t="s">
        <v>413</v>
      </c>
      <c r="D691" s="39" t="s">
        <v>616</v>
      </c>
      <c r="E691" s="39" t="s">
        <v>616</v>
      </c>
      <c r="F691" s="39" t="s">
        <v>412</v>
      </c>
      <c r="G691" s="24" t="s">
        <v>1536</v>
      </c>
      <c r="H691" s="27">
        <v>1839</v>
      </c>
      <c r="I691" s="17" t="s">
        <v>1537</v>
      </c>
      <c r="J691" s="18">
        <v>3399794434</v>
      </c>
      <c r="K691" s="17">
        <v>37</v>
      </c>
      <c r="L691" s="17">
        <v>380.03</v>
      </c>
    </row>
    <row r="692" spans="1:12" x14ac:dyDescent="0.25">
      <c r="A692" s="17">
        <v>2015</v>
      </c>
      <c r="B692" s="39" t="s">
        <v>412</v>
      </c>
      <c r="C692" s="39" t="s">
        <v>422</v>
      </c>
      <c r="D692" s="39" t="s">
        <v>512</v>
      </c>
      <c r="E692" s="39" t="s">
        <v>512</v>
      </c>
      <c r="F692" s="39" t="s">
        <v>412</v>
      </c>
      <c r="G692" s="24" t="s">
        <v>1538</v>
      </c>
      <c r="H692" s="27">
        <v>582</v>
      </c>
      <c r="I692" s="17" t="s">
        <v>1539</v>
      </c>
      <c r="J692" s="18">
        <v>2872150000</v>
      </c>
      <c r="K692" s="17">
        <v>50</v>
      </c>
      <c r="L692" s="17">
        <v>527</v>
      </c>
    </row>
    <row r="693" spans="1:12" x14ac:dyDescent="0.25">
      <c r="A693" s="17">
        <v>2015</v>
      </c>
      <c r="B693" s="39" t="s">
        <v>417</v>
      </c>
      <c r="C693" s="39" t="s">
        <v>418</v>
      </c>
      <c r="D693" s="39" t="s">
        <v>698</v>
      </c>
      <c r="E693" s="39" t="s">
        <v>698</v>
      </c>
      <c r="F693" s="39" t="s">
        <v>417</v>
      </c>
      <c r="G693" s="24" t="s">
        <v>1540</v>
      </c>
      <c r="H693" s="27">
        <v>612</v>
      </c>
      <c r="I693" s="17" t="s">
        <v>1541</v>
      </c>
      <c r="J693" s="18">
        <v>1784044000</v>
      </c>
      <c r="K693" s="17">
        <v>14</v>
      </c>
      <c r="L693" s="17">
        <v>315.72000000000003</v>
      </c>
    </row>
    <row r="694" spans="1:12" x14ac:dyDescent="0.25">
      <c r="A694" s="17">
        <v>2015</v>
      </c>
      <c r="B694" s="39" t="s">
        <v>417</v>
      </c>
      <c r="C694" s="39" t="s">
        <v>418</v>
      </c>
      <c r="D694" s="39" t="s">
        <v>419</v>
      </c>
      <c r="E694" s="39" t="s">
        <v>698</v>
      </c>
      <c r="F694" s="39" t="s">
        <v>417</v>
      </c>
      <c r="G694" s="24" t="s">
        <v>1542</v>
      </c>
      <c r="H694" s="27">
        <v>3</v>
      </c>
      <c r="I694" s="17" t="s">
        <v>1543</v>
      </c>
      <c r="J694" s="18">
        <v>1549550000</v>
      </c>
      <c r="K694" s="17">
        <v>23</v>
      </c>
      <c r="L694" s="17">
        <v>364.6</v>
      </c>
    </row>
    <row r="695" spans="1:12" x14ac:dyDescent="0.25">
      <c r="A695" s="17">
        <v>2015</v>
      </c>
      <c r="B695" s="39" t="s">
        <v>412</v>
      </c>
      <c r="C695" s="39" t="s">
        <v>413</v>
      </c>
      <c r="D695" s="39" t="s">
        <v>641</v>
      </c>
      <c r="E695" s="39" t="s">
        <v>641</v>
      </c>
      <c r="F695" s="39" t="s">
        <v>412</v>
      </c>
      <c r="G695" s="24" t="s">
        <v>497</v>
      </c>
      <c r="H695" s="27">
        <v>316</v>
      </c>
      <c r="I695" s="17" t="s">
        <v>1544</v>
      </c>
      <c r="J695" s="18">
        <v>1150000000</v>
      </c>
      <c r="K695" s="17">
        <v>24</v>
      </c>
      <c r="L695" s="17">
        <v>248.75</v>
      </c>
    </row>
    <row r="696" spans="1:12" x14ac:dyDescent="0.25">
      <c r="A696" s="17">
        <v>2015</v>
      </c>
      <c r="B696" s="39" t="s">
        <v>412</v>
      </c>
      <c r="C696" s="39" t="s">
        <v>413</v>
      </c>
      <c r="D696" s="39" t="s">
        <v>616</v>
      </c>
      <c r="E696" s="39" t="s">
        <v>772</v>
      </c>
      <c r="F696" s="39" t="s">
        <v>412</v>
      </c>
      <c r="G696" s="24" t="s">
        <v>1448</v>
      </c>
      <c r="H696" s="27">
        <v>213</v>
      </c>
      <c r="I696" s="17" t="s">
        <v>1545</v>
      </c>
      <c r="J696" s="18">
        <v>810000000</v>
      </c>
      <c r="K696" s="17">
        <v>34</v>
      </c>
      <c r="L696" s="17">
        <v>150.6</v>
      </c>
    </row>
    <row r="697" spans="1:12" x14ac:dyDescent="0.25">
      <c r="A697" s="17">
        <v>2015</v>
      </c>
      <c r="B697" s="39" t="s">
        <v>417</v>
      </c>
      <c r="C697" s="39" t="s">
        <v>418</v>
      </c>
      <c r="D697" s="39" t="s">
        <v>419</v>
      </c>
      <c r="E697" s="39" t="s">
        <v>426</v>
      </c>
      <c r="F697" s="39" t="s">
        <v>417</v>
      </c>
      <c r="G697" s="24" t="s">
        <v>1546</v>
      </c>
      <c r="H697" s="27">
        <v>729</v>
      </c>
      <c r="I697" s="17" t="s">
        <v>1547</v>
      </c>
      <c r="J697" s="18">
        <v>800000000</v>
      </c>
      <c r="K697" s="17">
        <v>14</v>
      </c>
      <c r="L697" s="17">
        <v>206</v>
      </c>
    </row>
    <row r="698" spans="1:12" x14ac:dyDescent="0.25">
      <c r="A698" s="17">
        <v>2015</v>
      </c>
      <c r="B698" s="39" t="s">
        <v>412</v>
      </c>
      <c r="C698" s="39" t="s">
        <v>413</v>
      </c>
      <c r="D698" s="39" t="s">
        <v>616</v>
      </c>
      <c r="E698" s="39" t="s">
        <v>772</v>
      </c>
      <c r="F698" s="39" t="s">
        <v>412</v>
      </c>
      <c r="G698" s="24" t="s">
        <v>1520</v>
      </c>
      <c r="H698" s="27">
        <v>1704</v>
      </c>
      <c r="I698" s="17" t="s">
        <v>1548</v>
      </c>
      <c r="J698" s="18">
        <v>705555000</v>
      </c>
      <c r="K698" s="17">
        <v>9</v>
      </c>
      <c r="L698" s="17">
        <v>154.19999999999999</v>
      </c>
    </row>
    <row r="699" spans="1:12" x14ac:dyDescent="0.25">
      <c r="A699" s="17">
        <v>2015</v>
      </c>
      <c r="B699" s="39" t="s">
        <v>412</v>
      </c>
      <c r="C699" s="39" t="s">
        <v>422</v>
      </c>
      <c r="D699" s="39" t="s">
        <v>512</v>
      </c>
      <c r="E699" s="39" t="s">
        <v>512</v>
      </c>
      <c r="F699" s="39" t="s">
        <v>412</v>
      </c>
      <c r="G699" s="24" t="s">
        <v>1028</v>
      </c>
      <c r="H699" s="27">
        <v>309</v>
      </c>
      <c r="I699" s="17" t="s">
        <v>1549</v>
      </c>
      <c r="J699" s="18">
        <v>682950000</v>
      </c>
      <c r="K699" s="17">
        <v>13</v>
      </c>
      <c r="L699" s="17">
        <v>136.59</v>
      </c>
    </row>
    <row r="700" spans="1:12" x14ac:dyDescent="0.25">
      <c r="A700" s="17">
        <v>2015</v>
      </c>
      <c r="B700" s="39" t="s">
        <v>412</v>
      </c>
      <c r="C700" s="39" t="s">
        <v>413</v>
      </c>
      <c r="D700" s="39" t="s">
        <v>529</v>
      </c>
      <c r="E700" s="39" t="s">
        <v>456</v>
      </c>
      <c r="F700" s="39" t="s">
        <v>412</v>
      </c>
      <c r="G700" s="24" t="s">
        <v>1478</v>
      </c>
      <c r="H700" s="27">
        <v>1507</v>
      </c>
      <c r="I700" s="17" t="s">
        <v>1550</v>
      </c>
      <c r="J700" s="18">
        <v>643280000</v>
      </c>
      <c r="K700" s="17">
        <v>62</v>
      </c>
      <c r="L700" s="17">
        <v>160.82</v>
      </c>
    </row>
    <row r="701" spans="1:12" x14ac:dyDescent="0.25">
      <c r="A701" s="17">
        <v>2015</v>
      </c>
      <c r="B701" s="39" t="s">
        <v>412</v>
      </c>
      <c r="C701" s="39" t="s">
        <v>413</v>
      </c>
      <c r="D701" s="39" t="s">
        <v>529</v>
      </c>
      <c r="E701" s="39" t="s">
        <v>574</v>
      </c>
      <c r="F701" s="39" t="s">
        <v>412</v>
      </c>
      <c r="G701" s="24" t="s">
        <v>1551</v>
      </c>
      <c r="H701" s="27">
        <v>1366</v>
      </c>
      <c r="I701" s="17" t="s">
        <v>1552</v>
      </c>
      <c r="J701" s="18">
        <v>631360000</v>
      </c>
      <c r="K701" s="17">
        <v>14</v>
      </c>
      <c r="L701" s="17">
        <v>111.2</v>
      </c>
    </row>
    <row r="702" spans="1:12" x14ac:dyDescent="0.25">
      <c r="A702" s="17">
        <v>2015</v>
      </c>
      <c r="B702" s="40" t="s">
        <v>406</v>
      </c>
      <c r="C702" s="39" t="s">
        <v>407</v>
      </c>
      <c r="D702" s="39" t="s">
        <v>532</v>
      </c>
      <c r="E702" s="39" t="s">
        <v>804</v>
      </c>
      <c r="F702" s="39" t="s">
        <v>406</v>
      </c>
      <c r="G702" s="24" t="s">
        <v>1417</v>
      </c>
      <c r="H702" s="27">
        <v>50</v>
      </c>
      <c r="I702" s="17" t="s">
        <v>1553</v>
      </c>
      <c r="J702" s="18">
        <v>542850000</v>
      </c>
      <c r="K702" s="17" t="s">
        <v>526</v>
      </c>
      <c r="L702" s="17">
        <v>98.7</v>
      </c>
    </row>
    <row r="703" spans="1:12" x14ac:dyDescent="0.25">
      <c r="A703" s="17">
        <v>2015</v>
      </c>
      <c r="B703" s="39" t="s">
        <v>412</v>
      </c>
      <c r="C703" s="39" t="s">
        <v>413</v>
      </c>
      <c r="D703" s="39" t="s">
        <v>529</v>
      </c>
      <c r="E703" s="39" t="s">
        <v>456</v>
      </c>
      <c r="F703" s="39" t="s">
        <v>412</v>
      </c>
      <c r="G703" s="24" t="s">
        <v>1478</v>
      </c>
      <c r="H703" s="27">
        <v>1507</v>
      </c>
      <c r="I703" s="17" t="s">
        <v>1554</v>
      </c>
      <c r="J703" s="18">
        <v>350000000</v>
      </c>
      <c r="K703" s="17" t="s">
        <v>526</v>
      </c>
      <c r="L703" s="17">
        <v>100.1</v>
      </c>
    </row>
    <row r="704" spans="1:12" x14ac:dyDescent="0.25">
      <c r="A704" s="17">
        <v>2015</v>
      </c>
      <c r="B704" s="39" t="s">
        <v>412</v>
      </c>
      <c r="C704" s="39" t="s">
        <v>413</v>
      </c>
      <c r="D704" s="39" t="s">
        <v>616</v>
      </c>
      <c r="E704" s="39" t="s">
        <v>772</v>
      </c>
      <c r="F704" s="39" t="s">
        <v>412</v>
      </c>
      <c r="G704" s="24" t="s">
        <v>1520</v>
      </c>
      <c r="H704" s="27">
        <v>1704</v>
      </c>
      <c r="I704" s="17" t="s">
        <v>1555</v>
      </c>
      <c r="J704" s="18">
        <v>296500000</v>
      </c>
      <c r="K704" s="17">
        <v>5</v>
      </c>
      <c r="L704" s="17">
        <v>53.2</v>
      </c>
    </row>
    <row r="705" spans="1:12" x14ac:dyDescent="0.25">
      <c r="A705" s="17">
        <v>2015</v>
      </c>
      <c r="B705" s="39" t="s">
        <v>433</v>
      </c>
      <c r="C705" s="39" t="s">
        <v>434</v>
      </c>
      <c r="D705" s="39" t="s">
        <v>435</v>
      </c>
      <c r="E705" s="39" t="s">
        <v>435</v>
      </c>
      <c r="F705" s="39" t="s">
        <v>436</v>
      </c>
      <c r="G705" s="24" t="s">
        <v>939</v>
      </c>
      <c r="H705" s="27">
        <v>40</v>
      </c>
      <c r="I705" s="17" t="s">
        <v>1556</v>
      </c>
      <c r="J705" s="18">
        <v>212550000</v>
      </c>
      <c r="K705" s="17">
        <v>5</v>
      </c>
      <c r="L705" s="17">
        <v>54.5</v>
      </c>
    </row>
    <row r="706" spans="1:12" x14ac:dyDescent="0.25">
      <c r="A706" s="17">
        <v>2015</v>
      </c>
      <c r="B706" s="39" t="s">
        <v>412</v>
      </c>
      <c r="C706" s="39" t="s">
        <v>413</v>
      </c>
      <c r="D706" s="39" t="s">
        <v>616</v>
      </c>
      <c r="E706" s="39" t="s">
        <v>414</v>
      </c>
      <c r="F706" s="39" t="s">
        <v>412</v>
      </c>
      <c r="G706" s="24" t="s">
        <v>1520</v>
      </c>
      <c r="H706" s="27">
        <v>1704</v>
      </c>
      <c r="I706" s="17" t="s">
        <v>1557</v>
      </c>
      <c r="J706" s="18">
        <v>206000000</v>
      </c>
      <c r="K706" s="17">
        <v>5</v>
      </c>
      <c r="L706" s="17">
        <v>49.08</v>
      </c>
    </row>
    <row r="707" spans="1:12" x14ac:dyDescent="0.25">
      <c r="A707" s="17">
        <v>2015</v>
      </c>
      <c r="B707" s="39" t="s">
        <v>433</v>
      </c>
      <c r="C707" s="39" t="s">
        <v>434</v>
      </c>
      <c r="D707" s="39" t="s">
        <v>435</v>
      </c>
      <c r="E707" s="39" t="s">
        <v>435</v>
      </c>
      <c r="F707" s="39" t="s">
        <v>436</v>
      </c>
      <c r="G707" s="24" t="s">
        <v>977</v>
      </c>
      <c r="H707" s="27">
        <v>163</v>
      </c>
      <c r="I707" s="17" t="s">
        <v>1558</v>
      </c>
      <c r="J707" s="18">
        <v>196680000</v>
      </c>
      <c r="K707" s="17">
        <v>9</v>
      </c>
      <c r="L707" s="17">
        <v>48.7</v>
      </c>
    </row>
    <row r="708" spans="1:12" x14ac:dyDescent="0.25">
      <c r="A708" s="17">
        <v>2015</v>
      </c>
      <c r="B708" s="39" t="s">
        <v>412</v>
      </c>
      <c r="C708" s="39" t="s">
        <v>422</v>
      </c>
      <c r="D708" s="39" t="s">
        <v>512</v>
      </c>
      <c r="E708" s="39" t="s">
        <v>512</v>
      </c>
      <c r="F708" s="39" t="s">
        <v>412</v>
      </c>
      <c r="G708" s="24" t="s">
        <v>1436</v>
      </c>
      <c r="H708" s="27">
        <v>369</v>
      </c>
      <c r="I708" s="17" t="s">
        <v>1559</v>
      </c>
      <c r="J708" s="18">
        <v>195000000</v>
      </c>
      <c r="K708" s="17">
        <v>5</v>
      </c>
      <c r="L708" s="17">
        <v>54.1</v>
      </c>
    </row>
    <row r="709" spans="1:12" x14ac:dyDescent="0.25">
      <c r="A709" s="17">
        <v>2015</v>
      </c>
      <c r="B709" s="39" t="s">
        <v>412</v>
      </c>
      <c r="C709" s="39" t="s">
        <v>413</v>
      </c>
      <c r="D709" s="39" t="s">
        <v>500</v>
      </c>
      <c r="E709" s="39" t="s">
        <v>500</v>
      </c>
      <c r="F709" s="39" t="s">
        <v>412</v>
      </c>
      <c r="G709" s="24" t="s">
        <v>1560</v>
      </c>
      <c r="H709" s="27">
        <v>1297</v>
      </c>
      <c r="I709" s="17" t="s">
        <v>1561</v>
      </c>
      <c r="J709" s="18">
        <v>185000000</v>
      </c>
      <c r="K709" s="17">
        <v>12</v>
      </c>
      <c r="L709" s="17">
        <v>33.4</v>
      </c>
    </row>
    <row r="710" spans="1:12" x14ac:dyDescent="0.25">
      <c r="A710" s="17">
        <v>2015</v>
      </c>
      <c r="B710" s="40" t="s">
        <v>406</v>
      </c>
      <c r="C710" s="39" t="s">
        <v>407</v>
      </c>
      <c r="D710" s="39" t="s">
        <v>408</v>
      </c>
      <c r="E710" s="39" t="s">
        <v>417</v>
      </c>
      <c r="F710" s="39" t="s">
        <v>406</v>
      </c>
      <c r="G710" s="24" t="s">
        <v>1114</v>
      </c>
      <c r="H710" s="27">
        <v>319</v>
      </c>
      <c r="I710" s="17" t="s">
        <v>1562</v>
      </c>
      <c r="J710" s="18">
        <v>182500000</v>
      </c>
      <c r="K710" s="17">
        <v>21</v>
      </c>
      <c r="L710" s="17">
        <v>31.95</v>
      </c>
    </row>
    <row r="711" spans="1:12" x14ac:dyDescent="0.25">
      <c r="A711" s="17">
        <v>2015</v>
      </c>
      <c r="B711" s="39" t="s">
        <v>412</v>
      </c>
      <c r="C711" s="39" t="s">
        <v>422</v>
      </c>
      <c r="D711" s="39" t="s">
        <v>512</v>
      </c>
      <c r="E711" s="39" t="s">
        <v>512</v>
      </c>
      <c r="F711" s="39" t="s">
        <v>412</v>
      </c>
      <c r="G711" s="24" t="s">
        <v>1411</v>
      </c>
      <c r="H711" s="27">
        <v>442</v>
      </c>
      <c r="I711" s="17" t="s">
        <v>1563</v>
      </c>
      <c r="J711" s="18">
        <v>180600000</v>
      </c>
      <c r="K711" s="17">
        <v>4</v>
      </c>
      <c r="L711" s="17">
        <v>42</v>
      </c>
    </row>
    <row r="712" spans="1:12" x14ac:dyDescent="0.25">
      <c r="A712" s="17">
        <v>2015</v>
      </c>
      <c r="B712" s="39" t="s">
        <v>433</v>
      </c>
      <c r="C712" s="39" t="s">
        <v>434</v>
      </c>
      <c r="D712" s="39" t="s">
        <v>444</v>
      </c>
      <c r="E712" s="39" t="s">
        <v>444</v>
      </c>
      <c r="F712" s="39" t="s">
        <v>436</v>
      </c>
      <c r="G712" s="24" t="s">
        <v>1060</v>
      </c>
      <c r="H712" s="27">
        <v>117</v>
      </c>
      <c r="I712" s="17" t="s">
        <v>1564</v>
      </c>
      <c r="J712" s="18">
        <v>180000000</v>
      </c>
      <c r="K712" s="17" t="s">
        <v>526</v>
      </c>
      <c r="L712" s="17">
        <v>28.2</v>
      </c>
    </row>
    <row r="713" spans="1:12" x14ac:dyDescent="0.25">
      <c r="A713" s="17">
        <v>2015</v>
      </c>
      <c r="B713" s="39" t="s">
        <v>433</v>
      </c>
      <c r="C713" s="39" t="s">
        <v>434</v>
      </c>
      <c r="D713" s="39" t="s">
        <v>444</v>
      </c>
      <c r="E713" s="39" t="s">
        <v>444</v>
      </c>
      <c r="F713" s="39" t="s">
        <v>436</v>
      </c>
      <c r="G713" s="24" t="s">
        <v>1060</v>
      </c>
      <c r="H713" s="27">
        <v>117</v>
      </c>
      <c r="I713" s="17" t="s">
        <v>1565</v>
      </c>
      <c r="J713" s="18">
        <v>174940000</v>
      </c>
      <c r="K713" s="17" t="s">
        <v>526</v>
      </c>
      <c r="L713" s="17">
        <v>43.3</v>
      </c>
    </row>
    <row r="714" spans="1:12" x14ac:dyDescent="0.25">
      <c r="A714" s="17">
        <v>2015</v>
      </c>
      <c r="B714" s="39" t="s">
        <v>433</v>
      </c>
      <c r="C714" s="39" t="s">
        <v>434</v>
      </c>
      <c r="D714" s="39" t="s">
        <v>542</v>
      </c>
      <c r="E714" s="39" t="s">
        <v>542</v>
      </c>
      <c r="F714" s="39" t="s">
        <v>436</v>
      </c>
      <c r="G714" s="24" t="s">
        <v>1503</v>
      </c>
      <c r="H714" s="27">
        <v>52</v>
      </c>
      <c r="I714" s="17" t="s">
        <v>1566</v>
      </c>
      <c r="J714" s="18">
        <v>160580000</v>
      </c>
      <c r="K714" s="17">
        <v>2</v>
      </c>
      <c r="L714" s="17">
        <v>43.4</v>
      </c>
    </row>
    <row r="715" spans="1:12" x14ac:dyDescent="0.25">
      <c r="A715" s="17">
        <v>2015</v>
      </c>
      <c r="B715" s="39" t="s">
        <v>433</v>
      </c>
      <c r="C715" s="39" t="s">
        <v>434</v>
      </c>
      <c r="D715" s="39" t="s">
        <v>435</v>
      </c>
      <c r="E715" s="39" t="s">
        <v>435</v>
      </c>
      <c r="F715" s="39" t="s">
        <v>436</v>
      </c>
      <c r="G715" s="24" t="s">
        <v>977</v>
      </c>
      <c r="H715" s="27">
        <v>163</v>
      </c>
      <c r="I715" s="17" t="s">
        <v>1473</v>
      </c>
      <c r="J715" s="18">
        <v>152680000</v>
      </c>
      <c r="K715" s="17">
        <v>9</v>
      </c>
      <c r="L715" s="17">
        <v>34.700000000000003</v>
      </c>
    </row>
    <row r="716" spans="1:12" x14ac:dyDescent="0.25">
      <c r="A716" s="17">
        <v>2015</v>
      </c>
      <c r="B716" s="39" t="s">
        <v>412</v>
      </c>
      <c r="C716" s="39" t="s">
        <v>422</v>
      </c>
      <c r="D716" s="39" t="s">
        <v>512</v>
      </c>
      <c r="E716" s="39" t="s">
        <v>512</v>
      </c>
      <c r="F716" s="39" t="s">
        <v>412</v>
      </c>
      <c r="G716" s="24" t="s">
        <v>1411</v>
      </c>
      <c r="H716" s="27">
        <v>442</v>
      </c>
      <c r="I716" s="17" t="s">
        <v>1567</v>
      </c>
      <c r="J716" s="18">
        <v>128871500</v>
      </c>
      <c r="K716" s="17">
        <v>3</v>
      </c>
      <c r="L716" s="17">
        <v>34.549999999999997</v>
      </c>
    </row>
    <row r="717" spans="1:12" x14ac:dyDescent="0.25">
      <c r="A717" s="17">
        <v>2015</v>
      </c>
      <c r="B717" s="39" t="s">
        <v>433</v>
      </c>
      <c r="C717" s="39" t="s">
        <v>434</v>
      </c>
      <c r="D717" s="39" t="s">
        <v>435</v>
      </c>
      <c r="E717" s="39" t="s">
        <v>435</v>
      </c>
      <c r="F717" s="39" t="s">
        <v>436</v>
      </c>
      <c r="G717" s="24" t="s">
        <v>939</v>
      </c>
      <c r="H717" s="27">
        <v>40</v>
      </c>
      <c r="I717" s="17" t="s">
        <v>1568</v>
      </c>
      <c r="J717" s="18">
        <v>125154000</v>
      </c>
      <c r="K717" s="17">
        <v>5</v>
      </c>
      <c r="L717" s="17">
        <v>24.54</v>
      </c>
    </row>
    <row r="718" spans="1:12" x14ac:dyDescent="0.25">
      <c r="A718" s="17">
        <v>2015</v>
      </c>
      <c r="B718" s="39" t="s">
        <v>433</v>
      </c>
      <c r="C718" s="39" t="s">
        <v>434</v>
      </c>
      <c r="D718" s="39" t="s">
        <v>435</v>
      </c>
      <c r="E718" s="39" t="s">
        <v>435</v>
      </c>
      <c r="F718" s="39" t="s">
        <v>436</v>
      </c>
      <c r="G718" s="24" t="s">
        <v>939</v>
      </c>
      <c r="H718" s="27">
        <v>40</v>
      </c>
      <c r="I718" s="17" t="s">
        <v>1569</v>
      </c>
      <c r="J718" s="18">
        <v>112320000</v>
      </c>
      <c r="K718" s="17">
        <v>2</v>
      </c>
      <c r="L718" s="17">
        <v>21.6</v>
      </c>
    </row>
    <row r="719" spans="1:12" x14ac:dyDescent="0.25">
      <c r="A719" s="17">
        <v>2015</v>
      </c>
      <c r="B719" s="39" t="s">
        <v>433</v>
      </c>
      <c r="C719" s="39" t="s">
        <v>434</v>
      </c>
      <c r="D719" s="39" t="s">
        <v>435</v>
      </c>
      <c r="E719" s="39" t="s">
        <v>435</v>
      </c>
      <c r="F719" s="39" t="s">
        <v>436</v>
      </c>
      <c r="G719" s="24" t="s">
        <v>939</v>
      </c>
      <c r="H719" s="27">
        <v>40</v>
      </c>
      <c r="I719" s="17" t="s">
        <v>1570</v>
      </c>
      <c r="J719" s="18">
        <v>111027000</v>
      </c>
      <c r="K719" s="17">
        <v>5</v>
      </c>
      <c r="L719" s="17">
        <v>21.77</v>
      </c>
    </row>
    <row r="720" spans="1:12" x14ac:dyDescent="0.25">
      <c r="A720" s="17">
        <v>2015</v>
      </c>
      <c r="B720" s="39" t="s">
        <v>412</v>
      </c>
      <c r="C720" s="39" t="s">
        <v>413</v>
      </c>
      <c r="D720" s="39" t="s">
        <v>534</v>
      </c>
      <c r="E720" s="39" t="s">
        <v>534</v>
      </c>
      <c r="F720" s="39" t="s">
        <v>412</v>
      </c>
      <c r="G720" s="24" t="s">
        <v>1013</v>
      </c>
      <c r="H720" s="27">
        <v>1488</v>
      </c>
      <c r="I720" s="17" t="s">
        <v>1571</v>
      </c>
      <c r="J720" s="18">
        <v>110000000</v>
      </c>
      <c r="K720" s="17">
        <v>3</v>
      </c>
      <c r="L720" s="17">
        <v>25.66</v>
      </c>
    </row>
    <row r="721" spans="1:12" x14ac:dyDescent="0.25">
      <c r="A721" s="17">
        <v>2015</v>
      </c>
      <c r="B721" s="39" t="s">
        <v>433</v>
      </c>
      <c r="C721" s="39" t="s">
        <v>434</v>
      </c>
      <c r="D721" s="39" t="s">
        <v>542</v>
      </c>
      <c r="E721" s="39" t="s">
        <v>542</v>
      </c>
      <c r="F721" s="39" t="s">
        <v>436</v>
      </c>
      <c r="G721" s="24" t="s">
        <v>1503</v>
      </c>
      <c r="H721" s="27">
        <v>52</v>
      </c>
      <c r="I721" s="17" t="s">
        <v>1572</v>
      </c>
      <c r="J721" s="18">
        <v>74259000</v>
      </c>
      <c r="K721" s="17">
        <v>1</v>
      </c>
      <c r="L721" s="17">
        <v>20.5</v>
      </c>
    </row>
    <row r="722" spans="1:12" x14ac:dyDescent="0.25">
      <c r="A722" s="17">
        <v>2015</v>
      </c>
      <c r="B722" s="39" t="s">
        <v>412</v>
      </c>
      <c r="C722" s="39" t="s">
        <v>413</v>
      </c>
      <c r="D722" s="39" t="s">
        <v>534</v>
      </c>
      <c r="E722" s="39" t="s">
        <v>534</v>
      </c>
      <c r="F722" s="39" t="s">
        <v>412</v>
      </c>
      <c r="G722" s="24" t="s">
        <v>1013</v>
      </c>
      <c r="H722" s="27">
        <v>1488</v>
      </c>
      <c r="I722" s="17" t="s">
        <v>1573</v>
      </c>
      <c r="J722" s="18">
        <v>41624000</v>
      </c>
      <c r="K722" s="17">
        <v>1</v>
      </c>
      <c r="L722" s="17">
        <v>9.4600000000000009</v>
      </c>
    </row>
    <row r="723" spans="1:12" x14ac:dyDescent="0.25">
      <c r="A723" s="17">
        <v>2015</v>
      </c>
      <c r="B723" s="39" t="s">
        <v>412</v>
      </c>
      <c r="C723" s="39" t="s">
        <v>413</v>
      </c>
      <c r="D723" s="39" t="s">
        <v>456</v>
      </c>
      <c r="E723" s="39" t="s">
        <v>456</v>
      </c>
      <c r="F723" s="39" t="s">
        <v>412</v>
      </c>
      <c r="G723" s="24" t="s">
        <v>1574</v>
      </c>
      <c r="H723" s="27" t="s">
        <v>1849</v>
      </c>
      <c r="I723" s="17" t="s">
        <v>1575</v>
      </c>
      <c r="J723" s="18">
        <v>25000000</v>
      </c>
      <c r="K723" s="17">
        <v>1</v>
      </c>
      <c r="L723" s="17">
        <v>12.4</v>
      </c>
    </row>
    <row r="724" spans="1:12" x14ac:dyDescent="0.25">
      <c r="A724" s="17">
        <v>2015</v>
      </c>
      <c r="B724" s="39" t="s">
        <v>433</v>
      </c>
      <c r="C724" s="39" t="s">
        <v>434</v>
      </c>
      <c r="D724" s="39" t="s">
        <v>444</v>
      </c>
      <c r="E724" s="39" t="s">
        <v>444</v>
      </c>
      <c r="F724" s="39" t="s">
        <v>436</v>
      </c>
      <c r="G724" s="24" t="s">
        <v>1060</v>
      </c>
      <c r="H724" s="27">
        <v>117</v>
      </c>
      <c r="I724" s="17" t="s">
        <v>1576</v>
      </c>
      <c r="J724" s="18">
        <v>125000000</v>
      </c>
      <c r="K724" s="17">
        <v>32</v>
      </c>
      <c r="L724" s="17">
        <v>20.100000000000001</v>
      </c>
    </row>
    <row r="725" spans="1:12" x14ac:dyDescent="0.25">
      <c r="A725" s="17">
        <v>2015</v>
      </c>
      <c r="B725" s="39" t="s">
        <v>412</v>
      </c>
      <c r="C725" s="39" t="s">
        <v>413</v>
      </c>
      <c r="D725" s="39" t="s">
        <v>500</v>
      </c>
      <c r="E725" s="39" t="s">
        <v>641</v>
      </c>
      <c r="F725" s="39" t="s">
        <v>412</v>
      </c>
      <c r="G725" s="24" t="s">
        <v>1577</v>
      </c>
      <c r="H725" s="27">
        <v>360</v>
      </c>
      <c r="I725" s="17" t="s">
        <v>1578</v>
      </c>
      <c r="J725" s="18">
        <v>182116940</v>
      </c>
      <c r="K725" s="17">
        <v>4</v>
      </c>
      <c r="L725" s="17">
        <v>36.630000000000003</v>
      </c>
    </row>
    <row r="726" spans="1:12" x14ac:dyDescent="0.25">
      <c r="A726" s="17">
        <v>2015</v>
      </c>
      <c r="B726" s="39" t="s">
        <v>412</v>
      </c>
      <c r="C726" s="39" t="s">
        <v>413</v>
      </c>
      <c r="D726" s="39" t="s">
        <v>616</v>
      </c>
      <c r="E726" s="39" t="s">
        <v>414</v>
      </c>
      <c r="F726" s="39" t="s">
        <v>412</v>
      </c>
      <c r="G726" s="24" t="s">
        <v>1520</v>
      </c>
      <c r="H726" s="27">
        <v>1704</v>
      </c>
      <c r="I726" s="17" t="s">
        <v>1579</v>
      </c>
      <c r="J726" s="18">
        <v>40000000</v>
      </c>
      <c r="K726" s="17">
        <v>5</v>
      </c>
      <c r="L726" s="17">
        <v>9.34</v>
      </c>
    </row>
    <row r="727" spans="1:12" x14ac:dyDescent="0.25">
      <c r="A727" s="17">
        <v>2015</v>
      </c>
      <c r="B727" s="39" t="s">
        <v>412</v>
      </c>
      <c r="C727" s="39" t="s">
        <v>413</v>
      </c>
      <c r="D727" s="39" t="s">
        <v>616</v>
      </c>
      <c r="E727" s="39" t="s">
        <v>414</v>
      </c>
      <c r="F727" s="39" t="s">
        <v>412</v>
      </c>
      <c r="G727" s="24" t="s">
        <v>1520</v>
      </c>
      <c r="H727" s="27">
        <v>1704</v>
      </c>
      <c r="I727" s="17" t="s">
        <v>1580</v>
      </c>
      <c r="J727" s="18">
        <v>237035700</v>
      </c>
      <c r="K727" s="17">
        <v>5</v>
      </c>
      <c r="L727" s="17">
        <v>63.4</v>
      </c>
    </row>
    <row r="728" spans="1:12" x14ac:dyDescent="0.25">
      <c r="A728" s="17">
        <v>2015</v>
      </c>
      <c r="B728" s="39" t="s">
        <v>412</v>
      </c>
      <c r="C728" s="39" t="s">
        <v>422</v>
      </c>
      <c r="D728" s="39" t="s">
        <v>486</v>
      </c>
      <c r="E728" s="39" t="s">
        <v>486</v>
      </c>
      <c r="F728" s="39" t="s">
        <v>412</v>
      </c>
      <c r="G728" s="24" t="s">
        <v>1044</v>
      </c>
      <c r="H728" s="27">
        <v>1179</v>
      </c>
      <c r="I728" s="17" t="s">
        <v>1581</v>
      </c>
      <c r="J728" s="18">
        <v>155000000</v>
      </c>
      <c r="K728" s="17">
        <v>3</v>
      </c>
      <c r="L728" s="17">
        <v>36.5</v>
      </c>
    </row>
    <row r="729" spans="1:12" x14ac:dyDescent="0.25">
      <c r="A729" s="17">
        <v>2015</v>
      </c>
      <c r="B729" s="39" t="s">
        <v>412</v>
      </c>
      <c r="C729" s="39" t="s">
        <v>413</v>
      </c>
      <c r="D729" s="39" t="s">
        <v>414</v>
      </c>
      <c r="E729" s="39" t="s">
        <v>586</v>
      </c>
      <c r="F729" s="39" t="s">
        <v>412</v>
      </c>
      <c r="G729" s="24" t="s">
        <v>1132</v>
      </c>
      <c r="H729" s="27">
        <v>612</v>
      </c>
      <c r="I729" s="17" t="s">
        <v>1582</v>
      </c>
      <c r="J729" s="18">
        <v>182514000</v>
      </c>
      <c r="K729" s="17">
        <v>4</v>
      </c>
      <c r="L729" s="17">
        <v>50</v>
      </c>
    </row>
    <row r="730" spans="1:12" x14ac:dyDescent="0.25">
      <c r="A730" s="17">
        <v>2015</v>
      </c>
      <c r="B730" s="39" t="s">
        <v>412</v>
      </c>
      <c r="C730" s="39" t="s">
        <v>413</v>
      </c>
      <c r="D730" s="39" t="s">
        <v>522</v>
      </c>
      <c r="E730" s="39" t="s">
        <v>1193</v>
      </c>
      <c r="F730" s="39" t="s">
        <v>412</v>
      </c>
      <c r="G730" s="24" t="s">
        <v>1583</v>
      </c>
      <c r="H730" s="27">
        <v>1429</v>
      </c>
      <c r="I730" s="17" t="s">
        <v>1584</v>
      </c>
      <c r="J730" s="18">
        <v>814344000</v>
      </c>
      <c r="K730" s="17">
        <v>8</v>
      </c>
      <c r="L730" s="17">
        <v>87</v>
      </c>
    </row>
    <row r="731" spans="1:12" x14ac:dyDescent="0.25">
      <c r="A731" s="17">
        <v>2015</v>
      </c>
      <c r="B731" s="39" t="s">
        <v>412</v>
      </c>
      <c r="C731" s="39" t="s">
        <v>413</v>
      </c>
      <c r="D731" s="39" t="s">
        <v>414</v>
      </c>
      <c r="E731" s="39" t="s">
        <v>1585</v>
      </c>
      <c r="F731" s="39" t="s">
        <v>412</v>
      </c>
      <c r="G731" s="24" t="s">
        <v>1586</v>
      </c>
      <c r="H731" s="27">
        <v>1369</v>
      </c>
      <c r="I731" s="17" t="s">
        <v>1587</v>
      </c>
      <c r="J731" s="18">
        <v>358800000</v>
      </c>
      <c r="K731" s="17">
        <v>8</v>
      </c>
      <c r="L731" s="17">
        <v>92</v>
      </c>
    </row>
    <row r="732" spans="1:12" x14ac:dyDescent="0.25">
      <c r="A732" s="17">
        <v>2015</v>
      </c>
      <c r="B732" s="39" t="s">
        <v>412</v>
      </c>
      <c r="C732" s="39" t="s">
        <v>413</v>
      </c>
      <c r="D732" s="39" t="s">
        <v>754</v>
      </c>
      <c r="E732" s="39" t="s">
        <v>512</v>
      </c>
      <c r="F732" s="39" t="s">
        <v>412</v>
      </c>
      <c r="G732" s="24" t="s">
        <v>1446</v>
      </c>
      <c r="H732" s="27">
        <v>1063</v>
      </c>
      <c r="I732" s="17" t="s">
        <v>1588</v>
      </c>
      <c r="J732" s="18">
        <v>4210444800</v>
      </c>
      <c r="K732" s="17">
        <v>66</v>
      </c>
      <c r="L732" s="17">
        <v>650.77</v>
      </c>
    </row>
    <row r="733" spans="1:12" x14ac:dyDescent="0.25">
      <c r="A733" s="17">
        <v>2015</v>
      </c>
      <c r="B733" s="39" t="s">
        <v>412</v>
      </c>
      <c r="C733" s="39" t="s">
        <v>422</v>
      </c>
      <c r="D733" s="39" t="s">
        <v>451</v>
      </c>
      <c r="E733" s="39" t="s">
        <v>529</v>
      </c>
      <c r="F733" s="39" t="s">
        <v>412</v>
      </c>
      <c r="G733" s="24" t="s">
        <v>1589</v>
      </c>
      <c r="H733" s="27">
        <v>629</v>
      </c>
      <c r="I733" s="17" t="s">
        <v>1590</v>
      </c>
      <c r="J733" s="18">
        <v>1120000000</v>
      </c>
      <c r="K733" s="17">
        <v>41</v>
      </c>
      <c r="L733" s="17">
        <v>208.5</v>
      </c>
    </row>
    <row r="734" spans="1:12" x14ac:dyDescent="0.25">
      <c r="A734" s="17">
        <v>2015</v>
      </c>
      <c r="B734" s="39" t="s">
        <v>412</v>
      </c>
      <c r="C734" s="39" t="s">
        <v>413</v>
      </c>
      <c r="D734" s="39" t="s">
        <v>500</v>
      </c>
      <c r="E734" s="39" t="s">
        <v>641</v>
      </c>
      <c r="F734" s="39" t="s">
        <v>412</v>
      </c>
      <c r="G734" s="24" t="s">
        <v>1481</v>
      </c>
      <c r="H734" s="27">
        <v>860</v>
      </c>
      <c r="I734" s="17" t="s">
        <v>1591</v>
      </c>
      <c r="J734" s="18">
        <v>690000000</v>
      </c>
      <c r="K734" s="17">
        <v>206</v>
      </c>
      <c r="L734" s="17">
        <v>133.44</v>
      </c>
    </row>
    <row r="735" spans="1:12" x14ac:dyDescent="0.25">
      <c r="A735" s="17">
        <v>2015</v>
      </c>
      <c r="B735" s="39" t="s">
        <v>412</v>
      </c>
      <c r="C735" s="39" t="s">
        <v>413</v>
      </c>
      <c r="D735" s="39" t="s">
        <v>616</v>
      </c>
      <c r="E735" s="39" t="s">
        <v>1091</v>
      </c>
      <c r="F735" s="39" t="s">
        <v>412</v>
      </c>
      <c r="G735" s="24" t="s">
        <v>1252</v>
      </c>
      <c r="H735" s="27">
        <v>1548</v>
      </c>
      <c r="I735" s="17" t="s">
        <v>1592</v>
      </c>
      <c r="J735" s="18">
        <v>1930992000</v>
      </c>
      <c r="K735" s="17">
        <v>29</v>
      </c>
      <c r="L735" s="17">
        <v>328.4</v>
      </c>
    </row>
    <row r="736" spans="1:12" x14ac:dyDescent="0.25">
      <c r="A736" s="17">
        <v>2015</v>
      </c>
      <c r="B736" s="39" t="s">
        <v>412</v>
      </c>
      <c r="C736" s="39" t="s">
        <v>413</v>
      </c>
      <c r="D736" s="39" t="s">
        <v>754</v>
      </c>
      <c r="E736" s="39" t="s">
        <v>754</v>
      </c>
      <c r="F736" s="39" t="s">
        <v>412</v>
      </c>
      <c r="G736" s="24" t="s">
        <v>1085</v>
      </c>
      <c r="H736" s="27">
        <v>1439</v>
      </c>
      <c r="I736" s="17" t="s">
        <v>1593</v>
      </c>
      <c r="J736" s="18">
        <v>4530625000</v>
      </c>
      <c r="K736" s="17">
        <v>33</v>
      </c>
      <c r="L736" s="17">
        <v>724.9</v>
      </c>
    </row>
    <row r="737" spans="1:12" x14ac:dyDescent="0.25">
      <c r="A737" s="17">
        <v>2015</v>
      </c>
      <c r="B737" s="39" t="s">
        <v>412</v>
      </c>
      <c r="C737" s="39" t="s">
        <v>413</v>
      </c>
      <c r="D737" s="39" t="s">
        <v>616</v>
      </c>
      <c r="E737" s="39" t="s">
        <v>616</v>
      </c>
      <c r="F737" s="39" t="s">
        <v>412</v>
      </c>
      <c r="G737" s="24" t="s">
        <v>1594</v>
      </c>
      <c r="H737" s="27">
        <v>778</v>
      </c>
      <c r="I737" s="17" t="s">
        <v>1595</v>
      </c>
      <c r="J737" s="18">
        <v>2325000000</v>
      </c>
      <c r="K737" s="17">
        <v>70</v>
      </c>
      <c r="L737" s="17">
        <v>291.26</v>
      </c>
    </row>
    <row r="738" spans="1:12" x14ac:dyDescent="0.25">
      <c r="A738" s="17">
        <v>2015</v>
      </c>
      <c r="B738" s="39" t="s">
        <v>412</v>
      </c>
      <c r="C738" s="39" t="s">
        <v>413</v>
      </c>
      <c r="D738" s="39" t="s">
        <v>496</v>
      </c>
      <c r="E738" s="39" t="s">
        <v>414</v>
      </c>
      <c r="F738" s="39" t="s">
        <v>412</v>
      </c>
      <c r="G738" s="24" t="s">
        <v>1596</v>
      </c>
      <c r="H738" s="27">
        <v>1836</v>
      </c>
      <c r="I738" s="17" t="s">
        <v>1597</v>
      </c>
      <c r="J738" s="18">
        <v>674931500</v>
      </c>
      <c r="K738" s="17">
        <v>10</v>
      </c>
      <c r="L738" s="17">
        <v>151.66999999999999</v>
      </c>
    </row>
    <row r="739" spans="1:12" x14ac:dyDescent="0.25">
      <c r="A739" s="17">
        <v>2015</v>
      </c>
      <c r="B739" s="39" t="s">
        <v>412</v>
      </c>
      <c r="C739" s="39" t="s">
        <v>413</v>
      </c>
      <c r="D739" s="39" t="s">
        <v>496</v>
      </c>
      <c r="E739" s="39" t="s">
        <v>414</v>
      </c>
      <c r="F739" s="39" t="s">
        <v>412</v>
      </c>
      <c r="G739" s="24" t="s">
        <v>1596</v>
      </c>
      <c r="H739" s="27">
        <v>1836</v>
      </c>
      <c r="I739" s="17" t="s">
        <v>1598</v>
      </c>
      <c r="J739" s="18">
        <v>818670000</v>
      </c>
      <c r="K739" s="17">
        <v>9</v>
      </c>
      <c r="L739" s="17">
        <v>143.1</v>
      </c>
    </row>
    <row r="740" spans="1:12" x14ac:dyDescent="0.25">
      <c r="A740" s="17">
        <v>2015</v>
      </c>
      <c r="B740" s="39" t="s">
        <v>412</v>
      </c>
      <c r="C740" s="39" t="s">
        <v>413</v>
      </c>
      <c r="D740" s="39" t="s">
        <v>500</v>
      </c>
      <c r="E740" s="39" t="s">
        <v>500</v>
      </c>
      <c r="F740" s="39" t="s">
        <v>412</v>
      </c>
      <c r="G740" s="24" t="s">
        <v>1599</v>
      </c>
      <c r="H740" s="27">
        <v>756</v>
      </c>
      <c r="I740" s="17" t="s">
        <v>1600</v>
      </c>
      <c r="J740" s="18">
        <v>720000000</v>
      </c>
      <c r="K740" s="17">
        <v>34</v>
      </c>
      <c r="L740" s="17">
        <v>128.13999999999999</v>
      </c>
    </row>
    <row r="741" spans="1:12" x14ac:dyDescent="0.25">
      <c r="A741" s="17">
        <v>2015</v>
      </c>
      <c r="B741" s="39" t="s">
        <v>433</v>
      </c>
      <c r="C741" s="39" t="s">
        <v>434</v>
      </c>
      <c r="D741" s="39" t="s">
        <v>435</v>
      </c>
      <c r="E741" s="39" t="s">
        <v>435</v>
      </c>
      <c r="F741" s="39" t="s">
        <v>436</v>
      </c>
      <c r="G741" s="24" t="s">
        <v>1601</v>
      </c>
      <c r="H741" s="15">
        <v>26</v>
      </c>
      <c r="I741" s="17" t="s">
        <v>1602</v>
      </c>
      <c r="J741" s="18">
        <v>396000000</v>
      </c>
      <c r="K741" s="17">
        <v>32</v>
      </c>
      <c r="L741" s="17">
        <v>127.5</v>
      </c>
    </row>
    <row r="742" spans="1:12" x14ac:dyDescent="0.25">
      <c r="A742" s="17">
        <v>2015</v>
      </c>
      <c r="B742" s="39" t="s">
        <v>433</v>
      </c>
      <c r="C742" s="39" t="s">
        <v>434</v>
      </c>
      <c r="D742" s="39" t="s">
        <v>444</v>
      </c>
      <c r="E742" s="39" t="s">
        <v>444</v>
      </c>
      <c r="F742" s="39" t="s">
        <v>436</v>
      </c>
      <c r="G742" s="24" t="s">
        <v>841</v>
      </c>
      <c r="H742" s="27">
        <v>77</v>
      </c>
      <c r="I742" s="17" t="s">
        <v>1603</v>
      </c>
      <c r="J742" s="18">
        <v>90000000</v>
      </c>
      <c r="K742" s="17">
        <v>4</v>
      </c>
      <c r="L742" s="17">
        <v>19.600000000000001</v>
      </c>
    </row>
    <row r="743" spans="1:12" x14ac:dyDescent="0.25">
      <c r="A743" s="17">
        <v>2015</v>
      </c>
      <c r="B743" s="39" t="s">
        <v>433</v>
      </c>
      <c r="C743" s="39" t="s">
        <v>434</v>
      </c>
      <c r="D743" s="39" t="s">
        <v>444</v>
      </c>
      <c r="E743" s="39" t="s">
        <v>444</v>
      </c>
      <c r="F743" s="39" t="s">
        <v>436</v>
      </c>
      <c r="G743" s="24" t="s">
        <v>841</v>
      </c>
      <c r="H743" s="27">
        <v>77</v>
      </c>
      <c r="I743" s="17" t="s">
        <v>1604</v>
      </c>
      <c r="J743" s="18">
        <v>75100000</v>
      </c>
      <c r="K743" s="17">
        <v>11</v>
      </c>
      <c r="L743" s="17">
        <v>18.399999999999999</v>
      </c>
    </row>
    <row r="744" spans="1:12" x14ac:dyDescent="0.25">
      <c r="A744" s="17">
        <v>2015</v>
      </c>
      <c r="B744" s="39" t="s">
        <v>412</v>
      </c>
      <c r="C744" s="39" t="s">
        <v>413</v>
      </c>
      <c r="D744" s="39" t="s">
        <v>507</v>
      </c>
      <c r="E744" s="39" t="s">
        <v>507</v>
      </c>
      <c r="F744" s="39" t="s">
        <v>412</v>
      </c>
      <c r="G744" s="24" t="s">
        <v>1605</v>
      </c>
      <c r="H744" s="27">
        <v>563</v>
      </c>
      <c r="I744" s="17" t="s">
        <v>1606</v>
      </c>
      <c r="J744" s="18">
        <v>19240000</v>
      </c>
      <c r="K744" s="17">
        <v>51</v>
      </c>
      <c r="L744" s="17">
        <v>4.8099999999999996</v>
      </c>
    </row>
    <row r="745" spans="1:12" x14ac:dyDescent="0.25">
      <c r="A745" s="17">
        <v>2015</v>
      </c>
      <c r="B745" s="39" t="s">
        <v>433</v>
      </c>
      <c r="C745" s="39" t="s">
        <v>434</v>
      </c>
      <c r="D745" s="39" t="s">
        <v>435</v>
      </c>
      <c r="E745" s="39" t="s">
        <v>435</v>
      </c>
      <c r="F745" s="39" t="s">
        <v>436</v>
      </c>
      <c r="G745" s="24" t="s">
        <v>1601</v>
      </c>
      <c r="H745" s="15">
        <v>26</v>
      </c>
      <c r="I745" s="17" t="s">
        <v>1607</v>
      </c>
      <c r="J745" s="18">
        <v>554000000</v>
      </c>
      <c r="K745" s="17" t="s">
        <v>526</v>
      </c>
      <c r="L745" s="17">
        <v>127.5</v>
      </c>
    </row>
    <row r="746" spans="1:12" x14ac:dyDescent="0.25">
      <c r="A746" s="17">
        <v>2015</v>
      </c>
      <c r="B746" s="39" t="s">
        <v>412</v>
      </c>
      <c r="C746" s="39" t="s">
        <v>413</v>
      </c>
      <c r="D746" s="39" t="s">
        <v>964</v>
      </c>
      <c r="E746" s="39" t="s">
        <v>684</v>
      </c>
      <c r="F746" s="39" t="s">
        <v>412</v>
      </c>
      <c r="G746" s="24" t="s">
        <v>1608</v>
      </c>
      <c r="H746" s="27">
        <v>457</v>
      </c>
      <c r="I746" s="17" t="s">
        <v>1609</v>
      </c>
      <c r="J746" s="18">
        <v>5000000</v>
      </c>
      <c r="K746" s="17">
        <v>17</v>
      </c>
      <c r="L746" s="17">
        <v>1.5</v>
      </c>
    </row>
    <row r="747" spans="1:12" x14ac:dyDescent="0.25">
      <c r="A747" s="17">
        <v>2015</v>
      </c>
      <c r="B747" s="39" t="s">
        <v>412</v>
      </c>
      <c r="C747" s="39" t="s">
        <v>422</v>
      </c>
      <c r="D747" s="39" t="s">
        <v>512</v>
      </c>
      <c r="E747" s="39" t="s">
        <v>512</v>
      </c>
      <c r="F747" s="39" t="s">
        <v>412</v>
      </c>
      <c r="G747" s="24" t="s">
        <v>1411</v>
      </c>
      <c r="H747" s="27">
        <v>442</v>
      </c>
      <c r="I747" s="17" t="s">
        <v>1610</v>
      </c>
      <c r="J747" s="18">
        <v>151200000</v>
      </c>
      <c r="K747" s="17">
        <v>3</v>
      </c>
      <c r="L747" s="17">
        <v>36.130000000000003</v>
      </c>
    </row>
    <row r="748" spans="1:12" x14ac:dyDescent="0.25">
      <c r="A748" s="17">
        <v>2015</v>
      </c>
      <c r="B748" s="39" t="s">
        <v>412</v>
      </c>
      <c r="C748" s="39" t="s">
        <v>413</v>
      </c>
      <c r="D748" s="39" t="s">
        <v>772</v>
      </c>
      <c r="E748" s="39" t="s">
        <v>772</v>
      </c>
      <c r="F748" s="39" t="s">
        <v>412</v>
      </c>
      <c r="G748" s="24" t="s">
        <v>1611</v>
      </c>
      <c r="H748" s="27">
        <v>1305</v>
      </c>
      <c r="I748" s="17" t="s">
        <v>1612</v>
      </c>
      <c r="J748" s="18">
        <v>560600000</v>
      </c>
      <c r="K748" s="17">
        <v>40</v>
      </c>
      <c r="L748" s="17">
        <v>115</v>
      </c>
    </row>
    <row r="749" spans="1:12" x14ac:dyDescent="0.25">
      <c r="A749" s="17">
        <v>2015</v>
      </c>
      <c r="B749" s="39" t="s">
        <v>433</v>
      </c>
      <c r="C749" s="39" t="s">
        <v>434</v>
      </c>
      <c r="D749" s="39" t="s">
        <v>444</v>
      </c>
      <c r="E749" s="39" t="s">
        <v>444</v>
      </c>
      <c r="F749" s="39" t="s">
        <v>436</v>
      </c>
      <c r="G749" s="24" t="s">
        <v>1060</v>
      </c>
      <c r="H749" s="27">
        <v>117</v>
      </c>
      <c r="I749" s="17" t="s">
        <v>1613</v>
      </c>
      <c r="J749" s="18">
        <v>100685000</v>
      </c>
      <c r="K749" s="17" t="s">
        <v>526</v>
      </c>
      <c r="L749" s="17">
        <v>16.3</v>
      </c>
    </row>
    <row r="750" spans="1:12" x14ac:dyDescent="0.25">
      <c r="A750" s="17">
        <v>2015</v>
      </c>
      <c r="B750" s="39" t="s">
        <v>433</v>
      </c>
      <c r="C750" s="39" t="s">
        <v>434</v>
      </c>
      <c r="D750" s="39" t="s">
        <v>444</v>
      </c>
      <c r="E750" s="39" t="s">
        <v>444</v>
      </c>
      <c r="F750" s="39" t="s">
        <v>436</v>
      </c>
      <c r="G750" s="24" t="s">
        <v>841</v>
      </c>
      <c r="H750" s="27">
        <v>77</v>
      </c>
      <c r="I750" s="17" t="s">
        <v>1614</v>
      </c>
      <c r="J750" s="18">
        <v>82000000</v>
      </c>
      <c r="K750" s="17">
        <v>1</v>
      </c>
      <c r="L750" s="17">
        <v>24.7</v>
      </c>
    </row>
    <row r="751" spans="1:12" x14ac:dyDescent="0.25">
      <c r="A751" s="17">
        <v>2015</v>
      </c>
      <c r="B751" s="39" t="s">
        <v>433</v>
      </c>
      <c r="C751" s="39" t="s">
        <v>434</v>
      </c>
      <c r="D751" s="39" t="s">
        <v>444</v>
      </c>
      <c r="E751" s="39" t="s">
        <v>444</v>
      </c>
      <c r="F751" s="39" t="s">
        <v>436</v>
      </c>
      <c r="G751" s="24" t="s">
        <v>1492</v>
      </c>
      <c r="H751" s="27">
        <v>13</v>
      </c>
      <c r="I751" s="17" t="s">
        <v>1615</v>
      </c>
      <c r="J751" s="18">
        <v>900000</v>
      </c>
      <c r="K751" s="17">
        <v>19</v>
      </c>
      <c r="L751" s="17">
        <v>4.1000000000000002E-2</v>
      </c>
    </row>
    <row r="752" spans="1:12" x14ac:dyDescent="0.25">
      <c r="A752" s="17">
        <v>2015</v>
      </c>
      <c r="B752" s="39" t="s">
        <v>412</v>
      </c>
      <c r="C752" s="39" t="s">
        <v>413</v>
      </c>
      <c r="D752" s="39" t="s">
        <v>574</v>
      </c>
      <c r="E752" s="39" t="s">
        <v>574</v>
      </c>
      <c r="F752" s="39" t="s">
        <v>412</v>
      </c>
      <c r="G752" s="24" t="s">
        <v>1616</v>
      </c>
      <c r="H752" s="27">
        <v>1014</v>
      </c>
      <c r="I752" s="17" t="s">
        <v>1617</v>
      </c>
      <c r="J752" s="18">
        <v>2389632000</v>
      </c>
      <c r="K752" s="17">
        <v>34</v>
      </c>
      <c r="L752" s="17">
        <v>533.4</v>
      </c>
    </row>
    <row r="753" spans="1:12" x14ac:dyDescent="0.25">
      <c r="A753" s="17">
        <v>2015</v>
      </c>
      <c r="B753" s="39" t="s">
        <v>412</v>
      </c>
      <c r="C753" s="39" t="s">
        <v>413</v>
      </c>
      <c r="D753" s="39" t="s">
        <v>627</v>
      </c>
      <c r="E753" s="39" t="s">
        <v>627</v>
      </c>
      <c r="F753" s="39" t="s">
        <v>412</v>
      </c>
      <c r="G753" s="24" t="s">
        <v>1618</v>
      </c>
      <c r="H753" s="27">
        <v>330</v>
      </c>
      <c r="I753" s="17" t="s">
        <v>1619</v>
      </c>
      <c r="J753" s="18">
        <v>177500000</v>
      </c>
      <c r="K753" s="17">
        <v>5</v>
      </c>
      <c r="L753" s="17">
        <v>48.7</v>
      </c>
    </row>
    <row r="754" spans="1:12" x14ac:dyDescent="0.25">
      <c r="A754" s="17">
        <v>2015</v>
      </c>
      <c r="B754" s="39" t="s">
        <v>412</v>
      </c>
      <c r="C754" s="39" t="s">
        <v>413</v>
      </c>
      <c r="D754" s="39" t="s">
        <v>507</v>
      </c>
      <c r="E754" s="39" t="s">
        <v>507</v>
      </c>
      <c r="F754" s="39" t="s">
        <v>412</v>
      </c>
      <c r="G754" s="24" t="s">
        <v>1620</v>
      </c>
      <c r="H754" s="27">
        <v>266</v>
      </c>
      <c r="I754" s="17" t="s">
        <v>1621</v>
      </c>
      <c r="J754" s="18">
        <v>13000000</v>
      </c>
      <c r="K754" s="17">
        <v>60</v>
      </c>
      <c r="L754" s="17">
        <v>2.7</v>
      </c>
    </row>
    <row r="755" spans="1:12" x14ac:dyDescent="0.25">
      <c r="A755" s="17">
        <v>2015</v>
      </c>
      <c r="B755" s="39" t="s">
        <v>433</v>
      </c>
      <c r="C755" s="39" t="s">
        <v>434</v>
      </c>
      <c r="D755" s="39" t="s">
        <v>444</v>
      </c>
      <c r="E755" s="39" t="s">
        <v>444</v>
      </c>
      <c r="F755" s="39" t="s">
        <v>436</v>
      </c>
      <c r="G755" s="24" t="s">
        <v>841</v>
      </c>
      <c r="H755" s="27">
        <v>77</v>
      </c>
      <c r="I755" s="17" t="s">
        <v>1622</v>
      </c>
      <c r="J755" s="18">
        <v>87000000</v>
      </c>
      <c r="K755" s="17">
        <v>5</v>
      </c>
      <c r="L755" s="17">
        <v>24.7</v>
      </c>
    </row>
    <row r="756" spans="1:12" x14ac:dyDescent="0.25">
      <c r="A756" s="17">
        <v>2015</v>
      </c>
      <c r="B756" s="39" t="s">
        <v>433</v>
      </c>
      <c r="C756" s="39" t="s">
        <v>434</v>
      </c>
      <c r="D756" s="39" t="s">
        <v>542</v>
      </c>
      <c r="E756" s="39" t="s">
        <v>542</v>
      </c>
      <c r="F756" s="39" t="s">
        <v>436</v>
      </c>
      <c r="G756" s="24" t="s">
        <v>1623</v>
      </c>
      <c r="H756" s="27">
        <v>209</v>
      </c>
      <c r="I756" s="17" t="s">
        <v>1624</v>
      </c>
      <c r="J756" s="18">
        <v>1242980000</v>
      </c>
      <c r="K756" s="17">
        <v>17</v>
      </c>
      <c r="L756" s="17">
        <v>327.10000000000002</v>
      </c>
    </row>
    <row r="757" spans="1:12" x14ac:dyDescent="0.25">
      <c r="A757" s="17">
        <v>2015</v>
      </c>
      <c r="B757" s="39" t="s">
        <v>412</v>
      </c>
      <c r="C757" s="39" t="s">
        <v>413</v>
      </c>
      <c r="D757" s="39" t="s">
        <v>522</v>
      </c>
      <c r="E757" s="39" t="s">
        <v>574</v>
      </c>
      <c r="F757" s="39" t="s">
        <v>412</v>
      </c>
      <c r="G757" s="24" t="s">
        <v>1524</v>
      </c>
      <c r="H757" s="27">
        <v>1486</v>
      </c>
      <c r="I757" s="17" t="s">
        <v>1625</v>
      </c>
      <c r="J757" s="18">
        <v>309640000</v>
      </c>
      <c r="K757" s="17" t="s">
        <v>526</v>
      </c>
      <c r="L757" s="17">
        <v>77.41</v>
      </c>
    </row>
    <row r="758" spans="1:12" x14ac:dyDescent="0.25">
      <c r="A758" s="17">
        <v>2015</v>
      </c>
      <c r="B758" s="39" t="s">
        <v>433</v>
      </c>
      <c r="C758" s="39" t="s">
        <v>434</v>
      </c>
      <c r="D758" s="39" t="s">
        <v>435</v>
      </c>
      <c r="E758" s="39" t="s">
        <v>435</v>
      </c>
      <c r="F758" s="39" t="s">
        <v>436</v>
      </c>
      <c r="G758" s="24" t="s">
        <v>939</v>
      </c>
      <c r="H758" s="27">
        <v>40</v>
      </c>
      <c r="I758" s="17" t="s">
        <v>1626</v>
      </c>
      <c r="J758" s="18">
        <v>207000000</v>
      </c>
      <c r="K758" s="17">
        <v>5</v>
      </c>
      <c r="L758" s="17">
        <v>42.8</v>
      </c>
    </row>
    <row r="759" spans="1:12" x14ac:dyDescent="0.25">
      <c r="A759" s="17">
        <v>2015</v>
      </c>
      <c r="B759" s="39" t="s">
        <v>433</v>
      </c>
      <c r="C759" s="39" t="s">
        <v>434</v>
      </c>
      <c r="D759" s="39" t="s">
        <v>435</v>
      </c>
      <c r="E759" s="39" t="s">
        <v>435</v>
      </c>
      <c r="F759" s="39" t="s">
        <v>436</v>
      </c>
      <c r="G759" s="24" t="s">
        <v>939</v>
      </c>
      <c r="H759" s="27">
        <v>40</v>
      </c>
      <c r="I759" s="17" t="s">
        <v>1627</v>
      </c>
      <c r="J759" s="18">
        <v>18000000</v>
      </c>
      <c r="K759" s="17">
        <v>5</v>
      </c>
      <c r="L759" s="17">
        <v>5.4</v>
      </c>
    </row>
    <row r="760" spans="1:12" x14ac:dyDescent="0.25">
      <c r="A760" s="17">
        <v>2015</v>
      </c>
      <c r="B760" s="39" t="s">
        <v>412</v>
      </c>
      <c r="C760" s="39" t="s">
        <v>413</v>
      </c>
      <c r="D760" s="39" t="s">
        <v>522</v>
      </c>
      <c r="E760" s="39" t="s">
        <v>414</v>
      </c>
      <c r="F760" s="39" t="s">
        <v>412</v>
      </c>
      <c r="G760" s="24" t="s">
        <v>1304</v>
      </c>
      <c r="H760" s="27">
        <v>1173</v>
      </c>
      <c r="I760" s="17" t="s">
        <v>1628</v>
      </c>
      <c r="J760" s="18">
        <v>410000000</v>
      </c>
      <c r="K760" s="17">
        <v>8</v>
      </c>
      <c r="L760" s="17">
        <v>98.92</v>
      </c>
    </row>
    <row r="761" spans="1:12" x14ac:dyDescent="0.25">
      <c r="A761" s="17">
        <v>2015</v>
      </c>
      <c r="B761" s="39" t="s">
        <v>412</v>
      </c>
      <c r="C761" s="39" t="s">
        <v>413</v>
      </c>
      <c r="D761" s="39" t="s">
        <v>529</v>
      </c>
      <c r="E761" s="39" t="s">
        <v>500</v>
      </c>
      <c r="F761" s="39" t="s">
        <v>412</v>
      </c>
      <c r="G761" s="24" t="s">
        <v>1478</v>
      </c>
      <c r="H761" s="27">
        <v>1507</v>
      </c>
      <c r="I761" s="17" t="s">
        <v>1629</v>
      </c>
      <c r="J761" s="18">
        <v>315000000</v>
      </c>
      <c r="K761" s="17" t="s">
        <v>526</v>
      </c>
      <c r="L761" s="17">
        <v>62.42</v>
      </c>
    </row>
    <row r="762" spans="1:12" x14ac:dyDescent="0.25">
      <c r="A762" s="17">
        <v>2016</v>
      </c>
      <c r="B762" s="39" t="s">
        <v>433</v>
      </c>
      <c r="C762" s="39" t="s">
        <v>434</v>
      </c>
      <c r="D762" s="39" t="s">
        <v>435</v>
      </c>
      <c r="E762" s="39" t="s">
        <v>435</v>
      </c>
      <c r="F762" s="39" t="s">
        <v>436</v>
      </c>
      <c r="G762" s="24" t="s">
        <v>1630</v>
      </c>
      <c r="H762" s="27">
        <v>159</v>
      </c>
      <c r="I762" s="17" t="s">
        <v>1631</v>
      </c>
      <c r="J762" s="18">
        <v>1765180800</v>
      </c>
      <c r="K762" s="17">
        <v>58</v>
      </c>
      <c r="L762" s="17">
        <v>339.65</v>
      </c>
    </row>
    <row r="763" spans="1:12" x14ac:dyDescent="0.25">
      <c r="A763" s="17">
        <v>2016</v>
      </c>
      <c r="B763" s="39" t="s">
        <v>412</v>
      </c>
      <c r="C763" s="39" t="s">
        <v>413</v>
      </c>
      <c r="D763" s="39" t="s">
        <v>500</v>
      </c>
      <c r="E763" s="39" t="s">
        <v>641</v>
      </c>
      <c r="F763" s="39" t="s">
        <v>412</v>
      </c>
      <c r="G763" s="24" t="s">
        <v>1577</v>
      </c>
      <c r="H763" s="27">
        <v>360</v>
      </c>
      <c r="I763" s="17" t="s">
        <v>1632</v>
      </c>
      <c r="J763" s="18">
        <v>1378557234</v>
      </c>
      <c r="K763" s="17">
        <v>22</v>
      </c>
      <c r="L763" s="17">
        <v>225.05</v>
      </c>
    </row>
    <row r="764" spans="1:12" x14ac:dyDescent="0.25">
      <c r="A764" s="17">
        <v>2016</v>
      </c>
      <c r="B764" s="39" t="s">
        <v>412</v>
      </c>
      <c r="C764" s="39" t="s">
        <v>422</v>
      </c>
      <c r="D764" s="39" t="s">
        <v>512</v>
      </c>
      <c r="E764" s="39" t="s">
        <v>512</v>
      </c>
      <c r="F764" s="39" t="s">
        <v>412</v>
      </c>
      <c r="G764" s="24" t="s">
        <v>1633</v>
      </c>
      <c r="H764" s="27">
        <v>236</v>
      </c>
      <c r="I764" s="17" t="s">
        <v>1634</v>
      </c>
      <c r="J764" s="18">
        <v>315000000</v>
      </c>
      <c r="K764" s="17">
        <v>7</v>
      </c>
      <c r="L764" s="17">
        <v>71.5</v>
      </c>
    </row>
    <row r="765" spans="1:12" x14ac:dyDescent="0.25">
      <c r="A765" s="17">
        <v>2016</v>
      </c>
      <c r="B765" s="39" t="s">
        <v>412</v>
      </c>
      <c r="C765" s="39" t="s">
        <v>422</v>
      </c>
      <c r="D765" s="39" t="s">
        <v>586</v>
      </c>
      <c r="E765" s="39" t="s">
        <v>586</v>
      </c>
      <c r="F765" s="39" t="s">
        <v>412</v>
      </c>
      <c r="G765" s="24" t="s">
        <v>1635</v>
      </c>
      <c r="H765" s="27">
        <v>986</v>
      </c>
      <c r="I765" s="17" t="s">
        <v>1636</v>
      </c>
      <c r="J765" s="18">
        <v>500000000</v>
      </c>
      <c r="K765" s="17">
        <v>26</v>
      </c>
      <c r="L765" s="17">
        <v>72.3</v>
      </c>
    </row>
    <row r="766" spans="1:12" x14ac:dyDescent="0.25">
      <c r="A766" s="17">
        <v>2016</v>
      </c>
      <c r="B766" s="39" t="s">
        <v>412</v>
      </c>
      <c r="C766" s="39" t="s">
        <v>422</v>
      </c>
      <c r="D766" s="39" t="s">
        <v>486</v>
      </c>
      <c r="E766" s="39" t="s">
        <v>486</v>
      </c>
      <c r="F766" s="39" t="s">
        <v>412</v>
      </c>
      <c r="G766" s="17" t="s">
        <v>1637</v>
      </c>
      <c r="H766" s="27">
        <v>744</v>
      </c>
      <c r="I766" s="17" t="s">
        <v>1638</v>
      </c>
      <c r="J766" s="18">
        <v>580000000</v>
      </c>
      <c r="K766" s="17">
        <v>10</v>
      </c>
      <c r="L766" s="17">
        <v>108.81</v>
      </c>
    </row>
    <row r="767" spans="1:12" x14ac:dyDescent="0.25">
      <c r="A767" s="17">
        <v>2016</v>
      </c>
      <c r="B767" s="39" t="s">
        <v>412</v>
      </c>
      <c r="C767" s="39" t="s">
        <v>422</v>
      </c>
      <c r="D767" s="39" t="s">
        <v>486</v>
      </c>
      <c r="E767" s="39" t="s">
        <v>486</v>
      </c>
      <c r="F767" s="39" t="s">
        <v>412</v>
      </c>
      <c r="G767" s="24" t="s">
        <v>1639</v>
      </c>
      <c r="H767" s="27">
        <v>1976</v>
      </c>
      <c r="I767" s="17" t="s">
        <v>1640</v>
      </c>
      <c r="J767" s="18">
        <v>1725000000</v>
      </c>
      <c r="K767" s="17">
        <v>23</v>
      </c>
      <c r="L767" s="17">
        <v>252.35</v>
      </c>
    </row>
    <row r="768" spans="1:12" x14ac:dyDescent="0.25">
      <c r="A768" s="17">
        <v>2016</v>
      </c>
      <c r="B768" s="39" t="s">
        <v>412</v>
      </c>
      <c r="C768" s="39" t="s">
        <v>413</v>
      </c>
      <c r="D768" s="39" t="s">
        <v>529</v>
      </c>
      <c r="E768" s="39" t="s">
        <v>496</v>
      </c>
      <c r="F768" s="39" t="s">
        <v>412</v>
      </c>
      <c r="G768" s="24" t="s">
        <v>1551</v>
      </c>
      <c r="H768" s="27">
        <v>1366</v>
      </c>
      <c r="I768" s="17" t="s">
        <v>1641</v>
      </c>
      <c r="J768" s="18">
        <v>603500000</v>
      </c>
      <c r="K768" s="17">
        <v>23</v>
      </c>
      <c r="L768" s="17">
        <v>170</v>
      </c>
    </row>
    <row r="769" spans="1:12" x14ac:dyDescent="0.25">
      <c r="A769" s="17">
        <v>2016</v>
      </c>
      <c r="B769" s="39" t="s">
        <v>417</v>
      </c>
      <c r="C769" s="39" t="s">
        <v>418</v>
      </c>
      <c r="D769" s="39" t="s">
        <v>1642</v>
      </c>
      <c r="E769" s="39" t="s">
        <v>1643</v>
      </c>
      <c r="F769" s="39" t="s">
        <v>412</v>
      </c>
      <c r="G769" s="24" t="s">
        <v>1644</v>
      </c>
      <c r="H769" s="27">
        <v>655</v>
      </c>
      <c r="I769" s="17" t="s">
        <v>1645</v>
      </c>
      <c r="J769" s="18">
        <v>2112412500</v>
      </c>
      <c r="K769" s="17" t="s">
        <v>854</v>
      </c>
      <c r="L769" s="17">
        <v>337.7</v>
      </c>
    </row>
    <row r="770" spans="1:12" x14ac:dyDescent="0.25">
      <c r="A770" s="17">
        <v>2016</v>
      </c>
      <c r="B770" s="39" t="s">
        <v>417</v>
      </c>
      <c r="C770" s="39" t="s">
        <v>1646</v>
      </c>
      <c r="D770" s="39" t="s">
        <v>1647</v>
      </c>
      <c r="E770" s="39" t="s">
        <v>1648</v>
      </c>
      <c r="F770" s="39" t="s">
        <v>412</v>
      </c>
      <c r="G770" s="24" t="s">
        <v>1649</v>
      </c>
      <c r="H770" s="27">
        <v>470</v>
      </c>
      <c r="I770" s="17" t="s">
        <v>1650</v>
      </c>
      <c r="J770" s="18">
        <v>576320000</v>
      </c>
      <c r="K770" s="17" t="s">
        <v>854</v>
      </c>
      <c r="L770" s="17">
        <v>118.04</v>
      </c>
    </row>
    <row r="771" spans="1:12" x14ac:dyDescent="0.25">
      <c r="A771" s="17">
        <v>2016</v>
      </c>
      <c r="B771" s="40" t="s">
        <v>406</v>
      </c>
      <c r="C771" s="39" t="s">
        <v>407</v>
      </c>
      <c r="D771" s="39" t="s">
        <v>408</v>
      </c>
      <c r="E771" s="39" t="s">
        <v>408</v>
      </c>
      <c r="F771" s="39" t="s">
        <v>406</v>
      </c>
      <c r="G771" s="24" t="s">
        <v>1651</v>
      </c>
      <c r="H771" s="27">
        <v>464</v>
      </c>
      <c r="I771" s="17" t="s">
        <v>1652</v>
      </c>
      <c r="J771" s="18">
        <v>1390702960</v>
      </c>
      <c r="K771" s="17">
        <v>20</v>
      </c>
      <c r="L771" s="17">
        <v>234.5</v>
      </c>
    </row>
    <row r="772" spans="1:12" x14ac:dyDescent="0.25">
      <c r="A772" s="17">
        <v>2016</v>
      </c>
      <c r="B772" s="40" t="s">
        <v>406</v>
      </c>
      <c r="C772" s="39" t="s">
        <v>407</v>
      </c>
      <c r="D772" s="39" t="s">
        <v>408</v>
      </c>
      <c r="E772" s="39" t="s">
        <v>408</v>
      </c>
      <c r="F772" s="39" t="s">
        <v>406</v>
      </c>
      <c r="G772" s="24" t="s">
        <v>1653</v>
      </c>
      <c r="H772" s="27">
        <v>619</v>
      </c>
      <c r="I772" s="17" t="s">
        <v>1654</v>
      </c>
      <c r="J772" s="18">
        <v>896000000</v>
      </c>
      <c r="K772" s="17">
        <v>9</v>
      </c>
      <c r="L772" s="17">
        <v>128</v>
      </c>
    </row>
    <row r="773" spans="1:12" x14ac:dyDescent="0.25">
      <c r="A773" s="17">
        <v>2016</v>
      </c>
      <c r="B773" s="40" t="s">
        <v>406</v>
      </c>
      <c r="C773" s="39" t="s">
        <v>1116</v>
      </c>
      <c r="D773" s="39" t="s">
        <v>1080</v>
      </c>
      <c r="E773" s="39" t="s">
        <v>408</v>
      </c>
      <c r="F773" s="39" t="s">
        <v>406</v>
      </c>
      <c r="G773" s="24" t="s">
        <v>1655</v>
      </c>
      <c r="H773" s="27">
        <v>561</v>
      </c>
      <c r="I773" s="17" t="s">
        <v>1656</v>
      </c>
      <c r="J773" s="18">
        <v>2193840000</v>
      </c>
      <c r="K773" s="17" t="s">
        <v>526</v>
      </c>
      <c r="L773" s="17">
        <v>340.5</v>
      </c>
    </row>
    <row r="774" spans="1:12" x14ac:dyDescent="0.25">
      <c r="A774" s="17">
        <v>2016</v>
      </c>
      <c r="B774" s="40" t="s">
        <v>406</v>
      </c>
      <c r="C774" s="39" t="s">
        <v>407</v>
      </c>
      <c r="D774" s="39" t="s">
        <v>408</v>
      </c>
      <c r="E774" s="39" t="s">
        <v>408</v>
      </c>
      <c r="F774" s="39" t="s">
        <v>406</v>
      </c>
      <c r="G774" s="24" t="s">
        <v>1657</v>
      </c>
      <c r="H774" s="27">
        <v>525</v>
      </c>
      <c r="I774" s="17" t="s">
        <v>1658</v>
      </c>
      <c r="J774" s="18">
        <v>392175000</v>
      </c>
      <c r="K774" s="17">
        <v>5</v>
      </c>
      <c r="L774" s="17">
        <v>58.1</v>
      </c>
    </row>
    <row r="775" spans="1:12" x14ac:dyDescent="0.25">
      <c r="A775" s="17">
        <v>2016</v>
      </c>
      <c r="B775" s="39" t="s">
        <v>433</v>
      </c>
      <c r="C775" s="39" t="s">
        <v>434</v>
      </c>
      <c r="D775" s="39" t="s">
        <v>444</v>
      </c>
      <c r="E775" s="39" t="s">
        <v>444</v>
      </c>
      <c r="F775" s="39" t="s">
        <v>436</v>
      </c>
      <c r="G775" s="24" t="s">
        <v>841</v>
      </c>
      <c r="H775" s="27">
        <v>77</v>
      </c>
      <c r="I775" s="17" t="s">
        <v>1659</v>
      </c>
      <c r="J775" s="18">
        <v>1199960000</v>
      </c>
      <c r="K775" s="17">
        <v>38</v>
      </c>
      <c r="L775" s="17">
        <v>335</v>
      </c>
    </row>
    <row r="776" spans="1:12" x14ac:dyDescent="0.25">
      <c r="A776" s="17">
        <v>2016</v>
      </c>
      <c r="B776" s="39" t="s">
        <v>412</v>
      </c>
      <c r="C776" s="39" t="s">
        <v>422</v>
      </c>
      <c r="D776" s="39" t="s">
        <v>512</v>
      </c>
      <c r="E776" s="39" t="s">
        <v>512</v>
      </c>
      <c r="F776" s="39" t="s">
        <v>412</v>
      </c>
      <c r="G776" s="24" t="s">
        <v>1028</v>
      </c>
      <c r="H776" s="27">
        <v>309</v>
      </c>
      <c r="I776" s="17" t="s">
        <v>1660</v>
      </c>
      <c r="J776" s="18">
        <v>634400000</v>
      </c>
      <c r="K776" s="17">
        <v>9</v>
      </c>
      <c r="L776" s="17">
        <v>95.31</v>
      </c>
    </row>
    <row r="777" spans="1:12" x14ac:dyDescent="0.25">
      <c r="A777" s="17">
        <v>2016</v>
      </c>
      <c r="B777" s="39" t="s">
        <v>412</v>
      </c>
      <c r="C777" s="39" t="s">
        <v>422</v>
      </c>
      <c r="D777" s="39" t="s">
        <v>451</v>
      </c>
      <c r="E777" s="39" t="s">
        <v>451</v>
      </c>
      <c r="F777" s="39" t="s">
        <v>412</v>
      </c>
      <c r="G777" s="24" t="s">
        <v>1661</v>
      </c>
      <c r="H777" s="27">
        <v>1102</v>
      </c>
      <c r="I777" s="17" t="s">
        <v>1662</v>
      </c>
      <c r="J777" s="18">
        <v>1285000000</v>
      </c>
      <c r="K777" s="17">
        <v>41</v>
      </c>
      <c r="L777" s="17">
        <v>411.15</v>
      </c>
    </row>
    <row r="778" spans="1:12" x14ac:dyDescent="0.25">
      <c r="A778" s="17">
        <v>2016</v>
      </c>
      <c r="B778" s="39" t="s">
        <v>412</v>
      </c>
      <c r="C778" s="39" t="s">
        <v>422</v>
      </c>
      <c r="D778" s="39" t="s">
        <v>486</v>
      </c>
      <c r="E778" s="39" t="s">
        <v>486</v>
      </c>
      <c r="F778" s="39" t="s">
        <v>412</v>
      </c>
      <c r="G778" s="24" t="s">
        <v>1663</v>
      </c>
      <c r="H778" s="27">
        <v>400</v>
      </c>
      <c r="I778" s="17" t="s">
        <v>1664</v>
      </c>
      <c r="J778" s="18">
        <v>355000000</v>
      </c>
      <c r="K778" s="17" t="s">
        <v>854</v>
      </c>
      <c r="L778" s="17">
        <v>98.01</v>
      </c>
    </row>
    <row r="779" spans="1:12" x14ac:dyDescent="0.25">
      <c r="A779" s="17">
        <v>2016</v>
      </c>
      <c r="B779" s="39" t="s">
        <v>412</v>
      </c>
      <c r="C779" s="39" t="s">
        <v>413</v>
      </c>
      <c r="D779" s="39" t="s">
        <v>523</v>
      </c>
      <c r="E779" s="39" t="s">
        <v>523</v>
      </c>
      <c r="F779" s="39" t="s">
        <v>412</v>
      </c>
      <c r="G779" s="24" t="s">
        <v>1665</v>
      </c>
      <c r="H779" s="27">
        <v>905</v>
      </c>
      <c r="I779" s="17" t="s">
        <v>1666</v>
      </c>
      <c r="J779" s="18">
        <v>776980000</v>
      </c>
      <c r="K779" s="17">
        <v>18</v>
      </c>
      <c r="L779" s="17">
        <v>146.6</v>
      </c>
    </row>
    <row r="780" spans="1:12" x14ac:dyDescent="0.25">
      <c r="A780" s="17">
        <v>2016</v>
      </c>
      <c r="B780" s="39" t="s">
        <v>412</v>
      </c>
      <c r="C780" s="39" t="s">
        <v>413</v>
      </c>
      <c r="D780" s="39" t="s">
        <v>964</v>
      </c>
      <c r="E780" s="39" t="s">
        <v>684</v>
      </c>
      <c r="F780" s="39" t="s">
        <v>412</v>
      </c>
      <c r="G780" s="24" t="s">
        <v>1667</v>
      </c>
      <c r="H780" s="27">
        <v>498</v>
      </c>
      <c r="I780" s="17" t="s">
        <v>1668</v>
      </c>
      <c r="J780" s="18">
        <v>505000000</v>
      </c>
      <c r="K780" s="17">
        <v>35</v>
      </c>
      <c r="L780" s="17">
        <v>102.98</v>
      </c>
    </row>
    <row r="781" spans="1:12" x14ac:dyDescent="0.25">
      <c r="A781" s="17">
        <v>2016</v>
      </c>
      <c r="B781" s="39" t="s">
        <v>412</v>
      </c>
      <c r="C781" s="39" t="s">
        <v>422</v>
      </c>
      <c r="D781" s="39" t="s">
        <v>512</v>
      </c>
      <c r="E781" s="39" t="s">
        <v>512</v>
      </c>
      <c r="F781" s="39" t="s">
        <v>412</v>
      </c>
      <c r="G781" s="24" t="s">
        <v>1436</v>
      </c>
      <c r="H781" s="27">
        <v>369</v>
      </c>
      <c r="I781" s="17" t="s">
        <v>1669</v>
      </c>
      <c r="J781" s="18">
        <v>730000000</v>
      </c>
      <c r="K781" s="17">
        <v>14</v>
      </c>
      <c r="L781" s="17">
        <v>145.82</v>
      </c>
    </row>
    <row r="782" spans="1:12" x14ac:dyDescent="0.25">
      <c r="A782" s="17">
        <v>2016</v>
      </c>
      <c r="B782" s="39" t="s">
        <v>412</v>
      </c>
      <c r="C782" s="39" t="s">
        <v>413</v>
      </c>
      <c r="D782" s="39" t="s">
        <v>529</v>
      </c>
      <c r="E782" s="39" t="s">
        <v>529</v>
      </c>
      <c r="F782" s="39" t="s">
        <v>412</v>
      </c>
      <c r="G782" s="24" t="s">
        <v>1670</v>
      </c>
      <c r="H782" s="27">
        <v>1605</v>
      </c>
      <c r="I782" s="17" t="s">
        <v>1671</v>
      </c>
      <c r="J782" s="18">
        <v>1045000000</v>
      </c>
      <c r="K782" s="17">
        <v>30</v>
      </c>
      <c r="L782" s="17">
        <v>418</v>
      </c>
    </row>
    <row r="783" spans="1:12" x14ac:dyDescent="0.25">
      <c r="A783" s="17">
        <v>2016</v>
      </c>
      <c r="B783" s="39" t="s">
        <v>412</v>
      </c>
      <c r="C783" s="39" t="s">
        <v>413</v>
      </c>
      <c r="D783" s="39" t="s">
        <v>772</v>
      </c>
      <c r="E783" s="39" t="s">
        <v>772</v>
      </c>
      <c r="F783" s="39" t="s">
        <v>412</v>
      </c>
      <c r="G783" s="24" t="s">
        <v>1672</v>
      </c>
      <c r="H783" s="27">
        <v>1547</v>
      </c>
      <c r="I783" s="17" t="s">
        <v>1673</v>
      </c>
      <c r="J783" s="18">
        <v>47000000</v>
      </c>
      <c r="K783" s="17">
        <v>11</v>
      </c>
      <c r="L783" s="17">
        <v>9.61</v>
      </c>
    </row>
    <row r="784" spans="1:12" x14ac:dyDescent="0.25">
      <c r="A784" s="17">
        <v>2016</v>
      </c>
      <c r="B784" s="39" t="s">
        <v>412</v>
      </c>
      <c r="C784" s="39" t="s">
        <v>413</v>
      </c>
      <c r="D784" s="39" t="s">
        <v>507</v>
      </c>
      <c r="E784" s="39" t="s">
        <v>507</v>
      </c>
      <c r="F784" s="39" t="s">
        <v>412</v>
      </c>
      <c r="G784" s="24" t="s">
        <v>1674</v>
      </c>
      <c r="H784" s="27">
        <v>715</v>
      </c>
      <c r="I784" s="17" t="s">
        <v>1675</v>
      </c>
      <c r="J784" s="18">
        <v>832199142</v>
      </c>
      <c r="K784" s="17">
        <v>13</v>
      </c>
      <c r="L784" s="17">
        <v>157.65</v>
      </c>
    </row>
    <row r="785" spans="1:12" x14ac:dyDescent="0.25">
      <c r="A785" s="17">
        <v>2016</v>
      </c>
      <c r="B785" s="39" t="s">
        <v>412</v>
      </c>
      <c r="C785" s="39" t="s">
        <v>413</v>
      </c>
      <c r="D785" s="39" t="s">
        <v>616</v>
      </c>
      <c r="E785" s="39" t="s">
        <v>616</v>
      </c>
      <c r="F785" s="39" t="s">
        <v>412</v>
      </c>
      <c r="G785" s="24" t="s">
        <v>1108</v>
      </c>
      <c r="H785" s="27">
        <v>334</v>
      </c>
      <c r="I785" s="17" t="s">
        <v>1676</v>
      </c>
      <c r="J785" s="18">
        <v>210000000</v>
      </c>
      <c r="K785" s="17">
        <v>6</v>
      </c>
      <c r="L785" s="17">
        <v>39.28</v>
      </c>
    </row>
    <row r="786" spans="1:12" x14ac:dyDescent="0.25">
      <c r="A786" s="17">
        <v>2016</v>
      </c>
      <c r="B786" s="39" t="s">
        <v>412</v>
      </c>
      <c r="C786" s="39" t="s">
        <v>413</v>
      </c>
      <c r="D786" s="39" t="s">
        <v>1183</v>
      </c>
      <c r="E786" s="39" t="s">
        <v>684</v>
      </c>
      <c r="F786" s="39" t="s">
        <v>412</v>
      </c>
      <c r="G786" s="24" t="s">
        <v>1677</v>
      </c>
      <c r="H786" s="27">
        <v>1353</v>
      </c>
      <c r="I786" s="17" t="s">
        <v>1678</v>
      </c>
      <c r="J786" s="18">
        <v>1616510000</v>
      </c>
      <c r="K786" s="17">
        <v>6</v>
      </c>
      <c r="L786" s="17">
        <v>353.1</v>
      </c>
    </row>
    <row r="787" spans="1:12" x14ac:dyDescent="0.25">
      <c r="A787" s="17">
        <v>2016</v>
      </c>
      <c r="B787" s="39" t="s">
        <v>412</v>
      </c>
      <c r="C787" s="39" t="s">
        <v>413</v>
      </c>
      <c r="D787" s="39" t="s">
        <v>616</v>
      </c>
      <c r="E787" s="39" t="s">
        <v>641</v>
      </c>
      <c r="F787" s="39" t="s">
        <v>412</v>
      </c>
      <c r="G787" s="24" t="s">
        <v>1679</v>
      </c>
      <c r="H787" s="27">
        <v>1277</v>
      </c>
      <c r="I787" s="17" t="s">
        <v>1680</v>
      </c>
      <c r="J787" s="18">
        <v>1000000000</v>
      </c>
      <c r="K787" s="17">
        <v>13</v>
      </c>
      <c r="L787" s="17">
        <v>149.77000000000001</v>
      </c>
    </row>
    <row r="788" spans="1:12" x14ac:dyDescent="0.25">
      <c r="A788" s="17">
        <v>2016</v>
      </c>
      <c r="B788" s="39" t="s">
        <v>412</v>
      </c>
      <c r="C788" s="39" t="s">
        <v>413</v>
      </c>
      <c r="D788" s="39" t="s">
        <v>534</v>
      </c>
      <c r="E788" s="39" t="s">
        <v>1091</v>
      </c>
      <c r="F788" s="39" t="s">
        <v>412</v>
      </c>
      <c r="G788" s="24" t="s">
        <v>1681</v>
      </c>
      <c r="H788" s="27">
        <v>1651</v>
      </c>
      <c r="I788" s="17" t="s">
        <v>1682</v>
      </c>
      <c r="J788" s="18">
        <v>538965000</v>
      </c>
      <c r="K788" s="17">
        <v>8</v>
      </c>
      <c r="L788" s="17">
        <v>120</v>
      </c>
    </row>
    <row r="789" spans="1:12" x14ac:dyDescent="0.25">
      <c r="A789" s="17">
        <v>2016</v>
      </c>
      <c r="B789" s="39" t="s">
        <v>412</v>
      </c>
      <c r="C789" s="39" t="s">
        <v>413</v>
      </c>
      <c r="D789" s="39" t="s">
        <v>414</v>
      </c>
      <c r="E789" s="39" t="s">
        <v>414</v>
      </c>
      <c r="F789" s="39" t="s">
        <v>412</v>
      </c>
      <c r="G789" s="24" t="s">
        <v>1683</v>
      </c>
      <c r="H789" s="27">
        <v>1647</v>
      </c>
      <c r="I789" s="17" t="s">
        <v>1684</v>
      </c>
      <c r="J789" s="18">
        <v>11780000</v>
      </c>
      <c r="K789" s="17">
        <v>60</v>
      </c>
      <c r="L789" s="17">
        <v>3.1</v>
      </c>
    </row>
    <row r="790" spans="1:12" x14ac:dyDescent="0.25">
      <c r="A790" s="17">
        <v>2016</v>
      </c>
      <c r="B790" s="39" t="s">
        <v>412</v>
      </c>
      <c r="C790" s="39" t="s">
        <v>413</v>
      </c>
      <c r="D790" s="39" t="s">
        <v>414</v>
      </c>
      <c r="E790" s="39" t="s">
        <v>414</v>
      </c>
      <c r="F790" s="39" t="s">
        <v>412</v>
      </c>
      <c r="G790" s="24" t="s">
        <v>1685</v>
      </c>
      <c r="H790" s="27">
        <v>348</v>
      </c>
      <c r="I790" s="17" t="s">
        <v>1372</v>
      </c>
      <c r="J790" s="18">
        <v>180000000</v>
      </c>
      <c r="K790" s="17">
        <v>4</v>
      </c>
      <c r="L790" s="17">
        <v>42.11</v>
      </c>
    </row>
    <row r="791" spans="1:12" x14ac:dyDescent="0.25">
      <c r="A791" s="17">
        <v>2016</v>
      </c>
      <c r="B791" s="39" t="s">
        <v>412</v>
      </c>
      <c r="C791" s="39" t="s">
        <v>413</v>
      </c>
      <c r="D791" s="39" t="s">
        <v>772</v>
      </c>
      <c r="E791" s="39" t="s">
        <v>772</v>
      </c>
      <c r="F791" s="39" t="s">
        <v>412</v>
      </c>
      <c r="G791" s="24" t="s">
        <v>1611</v>
      </c>
      <c r="H791" s="27">
        <v>1305</v>
      </c>
      <c r="I791" s="17" t="s">
        <v>1686</v>
      </c>
      <c r="J791" s="18">
        <v>2300000000</v>
      </c>
      <c r="K791" s="17">
        <v>40</v>
      </c>
      <c r="L791" s="17">
        <v>408</v>
      </c>
    </row>
    <row r="792" spans="1:12" x14ac:dyDescent="0.25">
      <c r="A792" s="17">
        <v>2016</v>
      </c>
      <c r="B792" s="39" t="s">
        <v>412</v>
      </c>
      <c r="C792" s="39" t="s">
        <v>413</v>
      </c>
      <c r="D792" s="39" t="s">
        <v>754</v>
      </c>
      <c r="E792" s="39" t="s">
        <v>414</v>
      </c>
      <c r="F792" s="39" t="s">
        <v>412</v>
      </c>
      <c r="G792" s="24" t="s">
        <v>1687</v>
      </c>
      <c r="H792" s="27">
        <v>940</v>
      </c>
      <c r="I792" s="17" t="s">
        <v>1688</v>
      </c>
      <c r="J792" s="18">
        <v>2237777000</v>
      </c>
      <c r="K792" s="17">
        <v>41</v>
      </c>
      <c r="L792" s="17">
        <v>421.52</v>
      </c>
    </row>
    <row r="793" spans="1:12" x14ac:dyDescent="0.25">
      <c r="A793" s="17">
        <v>2016</v>
      </c>
      <c r="B793" s="39" t="s">
        <v>412</v>
      </c>
      <c r="C793" s="39" t="s">
        <v>422</v>
      </c>
      <c r="D793" s="39" t="s">
        <v>451</v>
      </c>
      <c r="E793" s="39" t="s">
        <v>451</v>
      </c>
      <c r="F793" s="39" t="s">
        <v>412</v>
      </c>
      <c r="G793" s="24" t="s">
        <v>1689</v>
      </c>
      <c r="H793" s="27">
        <v>1314</v>
      </c>
      <c r="I793" s="17" t="s">
        <v>1690</v>
      </c>
      <c r="J793" s="18">
        <v>248860000</v>
      </c>
      <c r="K793" s="17">
        <v>8</v>
      </c>
      <c r="L793" s="17">
        <v>108.2</v>
      </c>
    </row>
    <row r="794" spans="1:12" x14ac:dyDescent="0.25">
      <c r="A794" s="17">
        <v>2016</v>
      </c>
      <c r="B794" s="39" t="s">
        <v>412</v>
      </c>
      <c r="C794" s="39" t="s">
        <v>413</v>
      </c>
      <c r="D794" s="39" t="s">
        <v>529</v>
      </c>
      <c r="E794" s="39" t="s">
        <v>684</v>
      </c>
      <c r="F794" s="39" t="s">
        <v>412</v>
      </c>
      <c r="G794" s="24" t="s">
        <v>1186</v>
      </c>
      <c r="H794" s="27">
        <v>1507</v>
      </c>
      <c r="I794" s="17" t="s">
        <v>1691</v>
      </c>
      <c r="J794" s="18">
        <v>1042293000</v>
      </c>
      <c r="K794" s="17">
        <v>88</v>
      </c>
      <c r="L794" s="17">
        <v>285.25</v>
      </c>
    </row>
    <row r="795" spans="1:12" x14ac:dyDescent="0.25">
      <c r="A795" s="17">
        <v>2016</v>
      </c>
      <c r="B795" s="39" t="s">
        <v>412</v>
      </c>
      <c r="C795" s="39" t="s">
        <v>413</v>
      </c>
      <c r="D795" s="39" t="s">
        <v>641</v>
      </c>
      <c r="E795" s="39" t="s">
        <v>641</v>
      </c>
      <c r="F795" s="39" t="s">
        <v>412</v>
      </c>
      <c r="G795" s="24" t="s">
        <v>497</v>
      </c>
      <c r="H795" s="27">
        <v>316</v>
      </c>
      <c r="I795" s="17" t="s">
        <v>1692</v>
      </c>
      <c r="J795" s="18">
        <v>882000000</v>
      </c>
      <c r="K795" s="17">
        <v>14</v>
      </c>
      <c r="L795" s="17">
        <v>149.26</v>
      </c>
    </row>
    <row r="796" spans="1:12" x14ac:dyDescent="0.25">
      <c r="A796" s="17">
        <v>2016</v>
      </c>
      <c r="B796" s="39" t="s">
        <v>412</v>
      </c>
      <c r="C796" s="39" t="s">
        <v>413</v>
      </c>
      <c r="D796" s="39" t="s">
        <v>616</v>
      </c>
      <c r="E796" s="39" t="s">
        <v>586</v>
      </c>
      <c r="F796" s="39" t="s">
        <v>412</v>
      </c>
      <c r="G796" s="24" t="s">
        <v>1448</v>
      </c>
      <c r="H796" s="27">
        <v>213</v>
      </c>
      <c r="I796" s="17" t="s">
        <v>1693</v>
      </c>
      <c r="J796" s="18">
        <v>601586700</v>
      </c>
      <c r="K796" s="17">
        <v>34</v>
      </c>
      <c r="L796" s="17">
        <v>105.82</v>
      </c>
    </row>
    <row r="797" spans="1:12" x14ac:dyDescent="0.25">
      <c r="A797" s="17">
        <v>2016</v>
      </c>
      <c r="B797" s="39" t="s">
        <v>412</v>
      </c>
      <c r="C797" s="39" t="s">
        <v>422</v>
      </c>
      <c r="D797" s="39" t="s">
        <v>486</v>
      </c>
      <c r="E797" s="39" t="s">
        <v>512</v>
      </c>
      <c r="F797" s="39" t="s">
        <v>412</v>
      </c>
      <c r="G797" s="24" t="s">
        <v>1694</v>
      </c>
      <c r="H797" s="27">
        <v>1476</v>
      </c>
      <c r="I797" s="17" t="s">
        <v>1695</v>
      </c>
      <c r="J797" s="18">
        <v>2310648000</v>
      </c>
      <c r="K797" s="17">
        <v>51</v>
      </c>
      <c r="L797" s="17">
        <v>347.9</v>
      </c>
    </row>
    <row r="798" spans="1:12" x14ac:dyDescent="0.25">
      <c r="A798" s="17">
        <v>2016</v>
      </c>
      <c r="B798" s="39" t="s">
        <v>412</v>
      </c>
      <c r="C798" s="39" t="s">
        <v>413</v>
      </c>
      <c r="D798" s="39" t="s">
        <v>627</v>
      </c>
      <c r="E798" s="39" t="s">
        <v>627</v>
      </c>
      <c r="F798" s="39" t="s">
        <v>412</v>
      </c>
      <c r="G798" s="24" t="s">
        <v>1618</v>
      </c>
      <c r="H798" s="27">
        <v>2072</v>
      </c>
      <c r="I798" s="17" t="s">
        <v>1696</v>
      </c>
      <c r="J798" s="18">
        <v>97000000</v>
      </c>
      <c r="K798" s="17">
        <v>2</v>
      </c>
      <c r="L798" s="17">
        <v>16.170000000000002</v>
      </c>
    </row>
    <row r="799" spans="1:12" x14ac:dyDescent="0.25">
      <c r="A799" s="17">
        <v>2016</v>
      </c>
      <c r="B799" s="39" t="s">
        <v>412</v>
      </c>
      <c r="C799" s="39" t="s">
        <v>422</v>
      </c>
      <c r="D799" s="39" t="s">
        <v>451</v>
      </c>
      <c r="E799" s="39" t="s">
        <v>456</v>
      </c>
      <c r="F799" s="39" t="s">
        <v>412</v>
      </c>
      <c r="G799" s="24" t="s">
        <v>1457</v>
      </c>
      <c r="H799" s="27">
        <v>468</v>
      </c>
      <c r="I799" s="17" t="s">
        <v>1697</v>
      </c>
      <c r="J799" s="18">
        <v>250000000</v>
      </c>
      <c r="K799" s="17">
        <v>5</v>
      </c>
      <c r="L799" s="17">
        <v>68.400000000000006</v>
      </c>
    </row>
    <row r="800" spans="1:12" x14ac:dyDescent="0.25">
      <c r="A800" s="17">
        <v>2016</v>
      </c>
      <c r="B800" s="39" t="s">
        <v>433</v>
      </c>
      <c r="C800" s="39" t="s">
        <v>434</v>
      </c>
      <c r="D800" s="39" t="s">
        <v>435</v>
      </c>
      <c r="E800" s="39" t="s">
        <v>435</v>
      </c>
      <c r="F800" s="39" t="s">
        <v>436</v>
      </c>
      <c r="G800" s="24" t="s">
        <v>437</v>
      </c>
      <c r="H800" s="27">
        <v>1</v>
      </c>
      <c r="I800" s="17" t="s">
        <v>1698</v>
      </c>
      <c r="J800" s="18">
        <v>640000000</v>
      </c>
      <c r="K800" s="17">
        <v>13</v>
      </c>
      <c r="L800" s="17">
        <v>100</v>
      </c>
    </row>
    <row r="801" spans="1:12" x14ac:dyDescent="0.25">
      <c r="A801" s="17">
        <v>2016</v>
      </c>
      <c r="B801" s="39" t="s">
        <v>433</v>
      </c>
      <c r="C801" s="39" t="s">
        <v>434</v>
      </c>
      <c r="D801" s="39" t="s">
        <v>435</v>
      </c>
      <c r="E801" s="39" t="s">
        <v>435</v>
      </c>
      <c r="F801" s="39" t="s">
        <v>436</v>
      </c>
      <c r="G801" s="24" t="s">
        <v>939</v>
      </c>
      <c r="H801" s="27">
        <v>40</v>
      </c>
      <c r="I801" s="17" t="s">
        <v>1699</v>
      </c>
      <c r="J801" s="18">
        <v>330620000</v>
      </c>
      <c r="K801" s="17">
        <v>5</v>
      </c>
      <c r="L801" s="17">
        <v>54.2</v>
      </c>
    </row>
    <row r="802" spans="1:12" x14ac:dyDescent="0.25">
      <c r="A802" s="17">
        <v>2016</v>
      </c>
      <c r="B802" s="39" t="s">
        <v>433</v>
      </c>
      <c r="C802" s="39" t="s">
        <v>434</v>
      </c>
      <c r="D802" s="39" t="s">
        <v>444</v>
      </c>
      <c r="E802" s="39" t="s">
        <v>444</v>
      </c>
      <c r="F802" s="39" t="s">
        <v>436</v>
      </c>
      <c r="G802" s="24" t="s">
        <v>851</v>
      </c>
      <c r="H802" s="27">
        <v>5</v>
      </c>
      <c r="I802" s="17" t="s">
        <v>1700</v>
      </c>
      <c r="J802" s="18">
        <v>518386295</v>
      </c>
      <c r="K802" s="17">
        <v>22</v>
      </c>
      <c r="L802" s="17">
        <v>107</v>
      </c>
    </row>
    <row r="803" spans="1:12" x14ac:dyDescent="0.25">
      <c r="A803" s="17">
        <v>2016</v>
      </c>
      <c r="B803" s="39" t="s">
        <v>433</v>
      </c>
      <c r="C803" s="39" t="s">
        <v>434</v>
      </c>
      <c r="D803" s="39" t="s">
        <v>444</v>
      </c>
      <c r="E803" s="39" t="s">
        <v>444</v>
      </c>
      <c r="F803" s="39" t="s">
        <v>436</v>
      </c>
      <c r="G803" s="24" t="s">
        <v>1510</v>
      </c>
      <c r="H803" s="27">
        <v>36</v>
      </c>
      <c r="I803" s="17" t="s">
        <v>1701</v>
      </c>
      <c r="J803" s="18">
        <v>627656808</v>
      </c>
      <c r="K803" s="17">
        <v>22</v>
      </c>
      <c r="L803" s="17">
        <v>107</v>
      </c>
    </row>
    <row r="804" spans="1:12" x14ac:dyDescent="0.25">
      <c r="A804" s="17">
        <v>2016</v>
      </c>
      <c r="B804" s="39" t="s">
        <v>433</v>
      </c>
      <c r="C804" s="39" t="s">
        <v>436</v>
      </c>
      <c r="D804" s="39" t="s">
        <v>493</v>
      </c>
      <c r="E804" s="39" t="s">
        <v>493</v>
      </c>
      <c r="F804" s="39" t="s">
        <v>436</v>
      </c>
      <c r="G804" s="24" t="s">
        <v>703</v>
      </c>
      <c r="H804" s="27">
        <v>254</v>
      </c>
      <c r="I804" s="17" t="s">
        <v>1702</v>
      </c>
      <c r="J804" s="18">
        <v>509656800</v>
      </c>
      <c r="K804" s="17">
        <v>92</v>
      </c>
      <c r="L804" s="17">
        <v>698.16</v>
      </c>
    </row>
    <row r="805" spans="1:12" x14ac:dyDescent="0.25">
      <c r="A805" s="17">
        <v>2016</v>
      </c>
      <c r="B805" s="39" t="s">
        <v>433</v>
      </c>
      <c r="C805" s="39" t="s">
        <v>434</v>
      </c>
      <c r="D805" s="39" t="s">
        <v>444</v>
      </c>
      <c r="E805" s="39" t="s">
        <v>444</v>
      </c>
      <c r="F805" s="39" t="s">
        <v>436</v>
      </c>
      <c r="G805" s="24" t="s">
        <v>759</v>
      </c>
      <c r="H805" s="27">
        <v>46</v>
      </c>
      <c r="I805" s="17" t="s">
        <v>1703</v>
      </c>
      <c r="J805" s="18">
        <v>600000000</v>
      </c>
      <c r="K805" s="17">
        <v>132</v>
      </c>
      <c r="L805" s="17">
        <v>117.25</v>
      </c>
    </row>
    <row r="806" spans="1:12" x14ac:dyDescent="0.25">
      <c r="A806" s="17">
        <v>2016</v>
      </c>
      <c r="B806" s="39" t="s">
        <v>412</v>
      </c>
      <c r="C806" s="39" t="s">
        <v>422</v>
      </c>
      <c r="D806" s="39" t="s">
        <v>423</v>
      </c>
      <c r="E806" s="39" t="s">
        <v>423</v>
      </c>
      <c r="F806" s="39" t="s">
        <v>412</v>
      </c>
      <c r="G806" s="24" t="s">
        <v>1704</v>
      </c>
      <c r="H806" s="27" t="s">
        <v>1849</v>
      </c>
      <c r="I806" s="17" t="s">
        <v>1705</v>
      </c>
      <c r="J806" s="18">
        <v>54000000</v>
      </c>
      <c r="K806" s="17">
        <v>3</v>
      </c>
      <c r="L806" s="17">
        <v>13.65</v>
      </c>
    </row>
    <row r="807" spans="1:12" x14ac:dyDescent="0.25">
      <c r="A807" s="17">
        <v>2016</v>
      </c>
      <c r="B807" s="39" t="s">
        <v>412</v>
      </c>
      <c r="C807" s="39" t="s">
        <v>413</v>
      </c>
      <c r="D807" s="39" t="s">
        <v>423</v>
      </c>
      <c r="E807" s="39" t="s">
        <v>1706</v>
      </c>
      <c r="F807" s="39" t="s">
        <v>436</v>
      </c>
      <c r="G807" s="24" t="s">
        <v>1707</v>
      </c>
      <c r="H807" s="27">
        <v>1876</v>
      </c>
      <c r="I807" s="17" t="s">
        <v>1708</v>
      </c>
      <c r="J807" s="18">
        <v>1140000000</v>
      </c>
      <c r="K807" s="17">
        <v>9</v>
      </c>
      <c r="L807" s="17">
        <v>106.23</v>
      </c>
    </row>
    <row r="808" spans="1:12" x14ac:dyDescent="0.25">
      <c r="A808" s="17">
        <v>2016</v>
      </c>
      <c r="B808" s="39" t="s">
        <v>412</v>
      </c>
      <c r="C808" s="39" t="s">
        <v>413</v>
      </c>
      <c r="D808" s="39" t="s">
        <v>627</v>
      </c>
      <c r="E808" s="39" t="s">
        <v>627</v>
      </c>
      <c r="F808" s="39" t="s">
        <v>412</v>
      </c>
      <c r="G808" s="24" t="s">
        <v>1709</v>
      </c>
      <c r="H808" s="27">
        <v>94</v>
      </c>
      <c r="I808" s="17" t="s">
        <v>1710</v>
      </c>
      <c r="J808" s="18">
        <v>12000000</v>
      </c>
      <c r="K808" s="17">
        <v>13</v>
      </c>
      <c r="L808" s="17">
        <v>2.1</v>
      </c>
    </row>
    <row r="809" spans="1:12" x14ac:dyDescent="0.25">
      <c r="A809" s="17">
        <v>2016</v>
      </c>
      <c r="B809" s="39" t="s">
        <v>412</v>
      </c>
      <c r="C809" s="39" t="s">
        <v>413</v>
      </c>
      <c r="D809" s="39" t="s">
        <v>507</v>
      </c>
      <c r="E809" s="39" t="s">
        <v>507</v>
      </c>
      <c r="F809" s="39" t="s">
        <v>412</v>
      </c>
      <c r="G809" s="24" t="s">
        <v>1711</v>
      </c>
      <c r="H809" s="27">
        <v>1779</v>
      </c>
      <c r="I809" s="17" t="s">
        <v>1712</v>
      </c>
      <c r="J809" s="18">
        <v>1060000000</v>
      </c>
      <c r="K809" s="17">
        <v>30</v>
      </c>
      <c r="L809" s="17">
        <v>177.83</v>
      </c>
    </row>
    <row r="810" spans="1:12" x14ac:dyDescent="0.25">
      <c r="A810" s="17">
        <v>2016</v>
      </c>
      <c r="B810" s="39" t="s">
        <v>412</v>
      </c>
      <c r="C810" s="39" t="s">
        <v>413</v>
      </c>
      <c r="D810" s="39" t="s">
        <v>522</v>
      </c>
      <c r="E810" s="39" t="s">
        <v>1193</v>
      </c>
      <c r="F810" s="39" t="s">
        <v>412</v>
      </c>
      <c r="G810" s="24" t="s">
        <v>1713</v>
      </c>
      <c r="H810" s="20">
        <v>888</v>
      </c>
      <c r="I810" s="17" t="s">
        <v>1714</v>
      </c>
      <c r="J810" s="18">
        <v>16000000</v>
      </c>
      <c r="K810" s="17">
        <v>2</v>
      </c>
      <c r="L810" s="17">
        <v>2</v>
      </c>
    </row>
    <row r="811" spans="1:12" x14ac:dyDescent="0.25">
      <c r="A811" s="17">
        <v>2016</v>
      </c>
      <c r="B811" s="39" t="s">
        <v>412</v>
      </c>
      <c r="C811" s="39" t="s">
        <v>413</v>
      </c>
      <c r="D811" s="39" t="s">
        <v>529</v>
      </c>
      <c r="E811" s="39" t="s">
        <v>1091</v>
      </c>
      <c r="F811" s="39" t="s">
        <v>412</v>
      </c>
      <c r="G811" s="24" t="s">
        <v>1715</v>
      </c>
      <c r="H811" s="27">
        <v>1178</v>
      </c>
      <c r="I811" s="17" t="s">
        <v>1716</v>
      </c>
      <c r="J811" s="18">
        <v>2971649522</v>
      </c>
      <c r="K811" s="17">
        <v>30</v>
      </c>
      <c r="L811" s="17">
        <v>806.89</v>
      </c>
    </row>
    <row r="812" spans="1:12" x14ac:dyDescent="0.25">
      <c r="A812" s="17">
        <v>2016</v>
      </c>
      <c r="B812" s="39" t="s">
        <v>412</v>
      </c>
      <c r="C812" s="39" t="s">
        <v>413</v>
      </c>
      <c r="D812" s="39" t="s">
        <v>616</v>
      </c>
      <c r="E812" s="39" t="s">
        <v>461</v>
      </c>
      <c r="F812" s="39" t="s">
        <v>412</v>
      </c>
      <c r="G812" s="24" t="s">
        <v>1717</v>
      </c>
      <c r="H812" s="27">
        <v>1576</v>
      </c>
      <c r="I812" s="17" t="s">
        <v>1716</v>
      </c>
      <c r="J812" s="18">
        <v>5060656069</v>
      </c>
      <c r="K812" s="17">
        <v>122</v>
      </c>
      <c r="L812" s="17">
        <v>1375.05</v>
      </c>
    </row>
    <row r="813" spans="1:12" x14ac:dyDescent="0.25">
      <c r="A813" s="17">
        <v>2016</v>
      </c>
      <c r="B813" s="39" t="s">
        <v>412</v>
      </c>
      <c r="C813" s="39" t="s">
        <v>413</v>
      </c>
      <c r="D813" s="39" t="s">
        <v>461</v>
      </c>
      <c r="E813" s="39" t="s">
        <v>1091</v>
      </c>
      <c r="F813" s="39" t="s">
        <v>412</v>
      </c>
      <c r="G813" s="24" t="s">
        <v>569</v>
      </c>
      <c r="H813" s="27">
        <v>317</v>
      </c>
      <c r="I813" s="17" t="s">
        <v>1716</v>
      </c>
      <c r="J813" s="18">
        <v>1872706244</v>
      </c>
      <c r="K813" s="17">
        <v>32</v>
      </c>
      <c r="L813" s="17">
        <v>507.9</v>
      </c>
    </row>
    <row r="814" spans="1:12" x14ac:dyDescent="0.25">
      <c r="A814" s="17">
        <v>2016</v>
      </c>
      <c r="B814" s="39" t="s">
        <v>412</v>
      </c>
      <c r="C814" s="39" t="s">
        <v>413</v>
      </c>
      <c r="D814" s="39" t="s">
        <v>461</v>
      </c>
      <c r="E814" s="39" t="s">
        <v>461</v>
      </c>
      <c r="F814" s="39" t="s">
        <v>412</v>
      </c>
      <c r="G814" s="24" t="s">
        <v>1718</v>
      </c>
      <c r="H814" s="27">
        <v>381</v>
      </c>
      <c r="I814" s="17" t="s">
        <v>1716</v>
      </c>
      <c r="J814" s="18">
        <v>3626988165</v>
      </c>
      <c r="K814" s="17">
        <v>42</v>
      </c>
      <c r="L814" s="17">
        <v>975.01</v>
      </c>
    </row>
    <row r="815" spans="1:12" x14ac:dyDescent="0.25">
      <c r="A815" s="17">
        <v>2017</v>
      </c>
      <c r="B815" s="39" t="s">
        <v>417</v>
      </c>
      <c r="C815" s="39" t="s">
        <v>1646</v>
      </c>
      <c r="D815" s="39" t="s">
        <v>1719</v>
      </c>
      <c r="E815" s="39" t="s">
        <v>1719</v>
      </c>
      <c r="F815" s="39" t="s">
        <v>417</v>
      </c>
      <c r="G815" s="24" t="s">
        <v>1720</v>
      </c>
      <c r="H815" s="27">
        <v>795</v>
      </c>
      <c r="I815" s="17" t="s">
        <v>1721</v>
      </c>
      <c r="J815" s="18">
        <v>4508000000</v>
      </c>
      <c r="K815" s="17" t="s">
        <v>854</v>
      </c>
      <c r="L815" s="17">
        <v>358.03</v>
      </c>
    </row>
    <row r="816" spans="1:12" x14ac:dyDescent="0.25">
      <c r="A816" s="17">
        <v>2017</v>
      </c>
      <c r="B816" s="39" t="s">
        <v>412</v>
      </c>
      <c r="C816" s="39" t="s">
        <v>422</v>
      </c>
      <c r="D816" s="39" t="s">
        <v>423</v>
      </c>
      <c r="E816" s="39" t="s">
        <v>423</v>
      </c>
      <c r="F816" s="39" t="s">
        <v>412</v>
      </c>
      <c r="G816" s="24" t="s">
        <v>608</v>
      </c>
      <c r="H816" s="27">
        <v>359</v>
      </c>
      <c r="I816" s="17" t="s">
        <v>1722</v>
      </c>
      <c r="J816" s="18">
        <v>440000000</v>
      </c>
      <c r="K816" s="17" t="s">
        <v>854</v>
      </c>
      <c r="L816" s="17">
        <v>100.69</v>
      </c>
    </row>
    <row r="817" spans="1:12" x14ac:dyDescent="0.25">
      <c r="A817" s="17">
        <v>2017</v>
      </c>
      <c r="B817" s="39" t="s">
        <v>433</v>
      </c>
      <c r="C817" s="39" t="s">
        <v>434</v>
      </c>
      <c r="D817" s="39" t="s">
        <v>444</v>
      </c>
      <c r="E817" s="39" t="s">
        <v>444</v>
      </c>
      <c r="F817" s="39" t="s">
        <v>436</v>
      </c>
      <c r="G817" s="24" t="s">
        <v>759</v>
      </c>
      <c r="H817" s="27">
        <v>46</v>
      </c>
      <c r="I817" s="17" t="s">
        <v>1723</v>
      </c>
      <c r="J817" s="18">
        <v>500000000</v>
      </c>
      <c r="K817" s="17" t="s">
        <v>854</v>
      </c>
      <c r="L817" s="17">
        <v>114.6</v>
      </c>
    </row>
    <row r="818" spans="1:12" x14ac:dyDescent="0.25">
      <c r="A818" s="17">
        <v>2017</v>
      </c>
      <c r="B818" s="39" t="s">
        <v>433</v>
      </c>
      <c r="C818" s="39" t="s">
        <v>434</v>
      </c>
      <c r="D818" s="39" t="s">
        <v>444</v>
      </c>
      <c r="E818" s="39" t="s">
        <v>444</v>
      </c>
      <c r="F818" s="39" t="s">
        <v>436</v>
      </c>
      <c r="G818" s="24" t="s">
        <v>1510</v>
      </c>
      <c r="H818" s="20">
        <v>36</v>
      </c>
      <c r="I818" s="17" t="s">
        <v>1724</v>
      </c>
      <c r="J818" s="18">
        <v>7365000</v>
      </c>
      <c r="K818" s="17" t="s">
        <v>854</v>
      </c>
      <c r="L818" s="17">
        <v>3.24</v>
      </c>
    </row>
    <row r="819" spans="1:12" x14ac:dyDescent="0.25">
      <c r="A819" s="17">
        <v>2017</v>
      </c>
      <c r="B819" s="39" t="s">
        <v>433</v>
      </c>
      <c r="C819" s="39" t="s">
        <v>434</v>
      </c>
      <c r="D819" s="39" t="s">
        <v>444</v>
      </c>
      <c r="E819" s="39" t="s">
        <v>444</v>
      </c>
      <c r="F819" s="39" t="s">
        <v>436</v>
      </c>
      <c r="G819" s="24" t="s">
        <v>1725</v>
      </c>
      <c r="H819" s="20">
        <v>392</v>
      </c>
      <c r="I819" s="17" t="s">
        <v>1726</v>
      </c>
      <c r="J819" s="18">
        <v>1158023054</v>
      </c>
      <c r="K819" s="17">
        <v>14</v>
      </c>
      <c r="L819" s="17">
        <v>150</v>
      </c>
    </row>
    <row r="820" spans="1:12" x14ac:dyDescent="0.25">
      <c r="A820" s="17">
        <v>2017</v>
      </c>
      <c r="B820" s="39" t="s">
        <v>433</v>
      </c>
      <c r="C820" s="39" t="s">
        <v>434</v>
      </c>
      <c r="D820" s="39" t="s">
        <v>444</v>
      </c>
      <c r="E820" s="39" t="s">
        <v>444</v>
      </c>
      <c r="F820" s="39" t="s">
        <v>436</v>
      </c>
      <c r="G820" s="24" t="s">
        <v>1727</v>
      </c>
      <c r="H820" s="20">
        <v>74</v>
      </c>
      <c r="I820" s="17" t="s">
        <v>1728</v>
      </c>
      <c r="J820" s="18">
        <v>2070611946</v>
      </c>
      <c r="K820" s="17" t="s">
        <v>854</v>
      </c>
      <c r="L820" s="17">
        <v>438.45</v>
      </c>
    </row>
    <row r="821" spans="1:12" x14ac:dyDescent="0.25">
      <c r="A821" s="17">
        <v>2017</v>
      </c>
      <c r="B821" s="39" t="s">
        <v>433</v>
      </c>
      <c r="C821" s="39" t="s">
        <v>436</v>
      </c>
      <c r="D821" s="39" t="s">
        <v>493</v>
      </c>
      <c r="E821" s="39" t="s">
        <v>493</v>
      </c>
      <c r="F821" s="39" t="s">
        <v>436</v>
      </c>
      <c r="G821" s="24" t="s">
        <v>879</v>
      </c>
      <c r="H821" s="17">
        <v>107</v>
      </c>
      <c r="I821" s="17" t="s">
        <v>1729</v>
      </c>
      <c r="J821" s="18">
        <v>1967519160</v>
      </c>
      <c r="K821" s="17" t="s">
        <v>854</v>
      </c>
      <c r="L821" s="17">
        <v>5326.02</v>
      </c>
    </row>
    <row r="822" spans="1:12" x14ac:dyDescent="0.25">
      <c r="A822" s="17">
        <v>2017</v>
      </c>
      <c r="B822" s="39" t="s">
        <v>412</v>
      </c>
      <c r="C822" s="39" t="s">
        <v>413</v>
      </c>
      <c r="D822" s="39" t="s">
        <v>507</v>
      </c>
      <c r="E822" s="39" t="s">
        <v>772</v>
      </c>
      <c r="F822" s="39" t="s">
        <v>412</v>
      </c>
      <c r="G822" s="24" t="s">
        <v>1730</v>
      </c>
      <c r="H822" s="30">
        <v>9</v>
      </c>
      <c r="I822" s="17" t="s">
        <v>1731</v>
      </c>
      <c r="J822" s="18">
        <v>3329432000</v>
      </c>
      <c r="K822" s="17">
        <v>39</v>
      </c>
      <c r="L822" s="17">
        <v>574.04</v>
      </c>
    </row>
    <row r="823" spans="1:12" x14ac:dyDescent="0.25">
      <c r="A823" s="17">
        <v>2017</v>
      </c>
      <c r="B823" s="39" t="s">
        <v>412</v>
      </c>
      <c r="C823" s="39" t="s">
        <v>422</v>
      </c>
      <c r="D823" s="39" t="s">
        <v>423</v>
      </c>
      <c r="E823" s="39" t="s">
        <v>423</v>
      </c>
      <c r="F823" s="39" t="s">
        <v>412</v>
      </c>
      <c r="G823" s="24" t="s">
        <v>1732</v>
      </c>
      <c r="H823" s="30">
        <v>1712</v>
      </c>
      <c r="I823" s="17" t="s">
        <v>1733</v>
      </c>
      <c r="J823" s="18">
        <v>340000000</v>
      </c>
      <c r="K823" s="17">
        <v>19</v>
      </c>
      <c r="L823" s="17">
        <v>108.6</v>
      </c>
    </row>
    <row r="824" spans="1:12" x14ac:dyDescent="0.25">
      <c r="A824" s="17">
        <v>2017</v>
      </c>
      <c r="B824" s="39" t="s">
        <v>412</v>
      </c>
      <c r="C824" s="39" t="s">
        <v>422</v>
      </c>
      <c r="D824" s="39" t="s">
        <v>512</v>
      </c>
      <c r="E824" s="39" t="s">
        <v>512</v>
      </c>
      <c r="F824" s="39" t="s">
        <v>412</v>
      </c>
      <c r="G824" s="24" t="s">
        <v>1734</v>
      </c>
      <c r="H824" s="30">
        <v>359</v>
      </c>
      <c r="I824" s="17" t="s">
        <v>1735</v>
      </c>
      <c r="J824" s="18">
        <v>3559818000</v>
      </c>
      <c r="K824" s="17" t="s">
        <v>854</v>
      </c>
      <c r="L824" s="17">
        <v>539.54</v>
      </c>
    </row>
    <row r="825" spans="1:12" x14ac:dyDescent="0.25">
      <c r="A825" s="17">
        <v>2017</v>
      </c>
      <c r="B825" s="39" t="s">
        <v>412</v>
      </c>
      <c r="C825" s="39" t="s">
        <v>413</v>
      </c>
      <c r="D825" s="39" t="s">
        <v>507</v>
      </c>
      <c r="E825" s="39" t="s">
        <v>507</v>
      </c>
      <c r="F825" s="39" t="s">
        <v>412</v>
      </c>
      <c r="G825" s="24" t="s">
        <v>1736</v>
      </c>
      <c r="H825" s="17">
        <v>467</v>
      </c>
      <c r="I825" s="17" t="s">
        <v>1737</v>
      </c>
      <c r="J825" s="18">
        <v>2134572000</v>
      </c>
      <c r="K825" s="17">
        <v>28</v>
      </c>
      <c r="L825" s="17">
        <v>271.92</v>
      </c>
    </row>
    <row r="826" spans="1:12" x14ac:dyDescent="0.25">
      <c r="A826" s="17">
        <v>2017</v>
      </c>
      <c r="B826" s="39" t="s">
        <v>412</v>
      </c>
      <c r="C826" s="39" t="s">
        <v>422</v>
      </c>
      <c r="D826" s="39" t="s">
        <v>600</v>
      </c>
      <c r="E826" s="39" t="s">
        <v>600</v>
      </c>
      <c r="F826" s="39" t="s">
        <v>412</v>
      </c>
      <c r="G826" s="24" t="s">
        <v>1738</v>
      </c>
      <c r="H826" s="17">
        <v>138</v>
      </c>
      <c r="I826" s="17" t="s">
        <v>1739</v>
      </c>
      <c r="J826" s="18">
        <v>304500000</v>
      </c>
      <c r="K826" s="17">
        <v>8</v>
      </c>
      <c r="L826" s="17">
        <v>87</v>
      </c>
    </row>
    <row r="827" spans="1:12" x14ac:dyDescent="0.25">
      <c r="A827" s="17">
        <v>2017</v>
      </c>
      <c r="B827" s="39" t="s">
        <v>412</v>
      </c>
      <c r="C827" s="39" t="s">
        <v>422</v>
      </c>
      <c r="D827" s="39" t="s">
        <v>451</v>
      </c>
      <c r="E827" s="39" t="s">
        <v>456</v>
      </c>
      <c r="F827" s="39" t="s">
        <v>412</v>
      </c>
      <c r="G827" s="24" t="s">
        <v>1740</v>
      </c>
      <c r="H827" s="17">
        <v>1762</v>
      </c>
      <c r="I827" s="17" t="s">
        <v>1741</v>
      </c>
      <c r="J827" s="18">
        <v>1150802617</v>
      </c>
      <c r="K827" s="17">
        <v>24</v>
      </c>
      <c r="L827" s="17">
        <v>258.43</v>
      </c>
    </row>
    <row r="828" spans="1:12" x14ac:dyDescent="0.25">
      <c r="A828" s="17">
        <v>2017</v>
      </c>
      <c r="B828" s="39" t="s">
        <v>412</v>
      </c>
      <c r="C828" s="39" t="s">
        <v>413</v>
      </c>
      <c r="D828" s="39" t="s">
        <v>754</v>
      </c>
      <c r="E828" s="39" t="s">
        <v>641</v>
      </c>
      <c r="F828" s="39" t="s">
        <v>412</v>
      </c>
      <c r="G828" s="24" t="s">
        <v>1743</v>
      </c>
      <c r="H828" s="17">
        <v>995</v>
      </c>
      <c r="I828" s="17" t="s">
        <v>1744</v>
      </c>
      <c r="J828" s="18">
        <v>1200000000</v>
      </c>
      <c r="K828" s="17">
        <v>18</v>
      </c>
      <c r="L828" s="17">
        <v>201.15</v>
      </c>
    </row>
    <row r="829" spans="1:12" x14ac:dyDescent="0.25">
      <c r="A829" s="17">
        <v>2017</v>
      </c>
      <c r="B829" s="39" t="s">
        <v>412</v>
      </c>
      <c r="C829" s="39" t="s">
        <v>413</v>
      </c>
      <c r="D829" s="39" t="s">
        <v>414</v>
      </c>
      <c r="E829" s="39" t="s">
        <v>414</v>
      </c>
      <c r="F829" s="39" t="s">
        <v>412</v>
      </c>
      <c r="G829" s="24" t="s">
        <v>988</v>
      </c>
      <c r="H829" s="17">
        <v>652</v>
      </c>
      <c r="I829" s="17" t="s">
        <v>1745</v>
      </c>
      <c r="J829" s="18">
        <v>385000000</v>
      </c>
      <c r="K829" s="17" t="s">
        <v>854</v>
      </c>
      <c r="L829" s="17">
        <v>61.53</v>
      </c>
    </row>
    <row r="830" spans="1:12" x14ac:dyDescent="0.25">
      <c r="A830" s="17">
        <v>2017</v>
      </c>
      <c r="B830" s="39" t="s">
        <v>412</v>
      </c>
      <c r="C830" s="39" t="s">
        <v>413</v>
      </c>
      <c r="D830" s="39" t="s">
        <v>523</v>
      </c>
      <c r="E830" s="39" t="s">
        <v>523</v>
      </c>
      <c r="F830" s="39" t="s">
        <v>412</v>
      </c>
      <c r="G830" s="24" t="s">
        <v>1746</v>
      </c>
      <c r="H830" s="17" t="s">
        <v>1867</v>
      </c>
      <c r="I830" s="17" t="s">
        <v>1353</v>
      </c>
      <c r="J830" s="18">
        <v>19250000</v>
      </c>
      <c r="K830" s="17">
        <v>114</v>
      </c>
      <c r="L830" s="17">
        <v>7.83</v>
      </c>
    </row>
    <row r="831" spans="1:12" x14ac:dyDescent="0.25">
      <c r="A831" s="17">
        <v>2017</v>
      </c>
      <c r="B831" s="39" t="s">
        <v>412</v>
      </c>
      <c r="C831" s="39" t="s">
        <v>413</v>
      </c>
      <c r="D831" s="39" t="s">
        <v>534</v>
      </c>
      <c r="E831" s="39" t="s">
        <v>534</v>
      </c>
      <c r="F831" s="39" t="s">
        <v>412</v>
      </c>
      <c r="G831" s="24" t="s">
        <v>1747</v>
      </c>
      <c r="H831" s="17">
        <v>1514</v>
      </c>
      <c r="I831" s="17" t="s">
        <v>1748</v>
      </c>
      <c r="J831" s="18">
        <v>2210000000</v>
      </c>
      <c r="K831" s="17">
        <v>22</v>
      </c>
      <c r="L831" s="17">
        <v>240.16</v>
      </c>
    </row>
    <row r="832" spans="1:12" x14ac:dyDescent="0.25">
      <c r="A832" s="17">
        <v>2017</v>
      </c>
      <c r="B832" s="39" t="s">
        <v>412</v>
      </c>
      <c r="C832" s="39" t="s">
        <v>422</v>
      </c>
      <c r="D832" s="39" t="s">
        <v>451</v>
      </c>
      <c r="E832" s="39" t="s">
        <v>451</v>
      </c>
      <c r="F832" s="39" t="s">
        <v>412</v>
      </c>
      <c r="G832" s="24" t="s">
        <v>1689</v>
      </c>
      <c r="H832" s="17">
        <v>1314</v>
      </c>
      <c r="I832" s="17" t="s">
        <v>1749</v>
      </c>
      <c r="J832" s="18">
        <v>540000000</v>
      </c>
      <c r="K832" s="17" t="s">
        <v>854</v>
      </c>
      <c r="L832" s="17">
        <v>114.4</v>
      </c>
    </row>
    <row r="833" spans="1:12" x14ac:dyDescent="0.25">
      <c r="A833" s="17">
        <v>2017</v>
      </c>
      <c r="B833" s="39" t="s">
        <v>412</v>
      </c>
      <c r="C833" s="39" t="s">
        <v>422</v>
      </c>
      <c r="D833" s="39" t="s">
        <v>451</v>
      </c>
      <c r="E833" s="39" t="s">
        <v>456</v>
      </c>
      <c r="F833" s="39" t="s">
        <v>412</v>
      </c>
      <c r="G833" s="17" t="s">
        <v>1750</v>
      </c>
      <c r="H833" s="17">
        <v>177</v>
      </c>
      <c r="I833" s="17" t="s">
        <v>1751</v>
      </c>
      <c r="J833" s="18">
        <v>2349197383</v>
      </c>
      <c r="K833" s="17">
        <v>44</v>
      </c>
      <c r="L833" s="17">
        <v>605.53</v>
      </c>
    </row>
    <row r="834" spans="1:12" x14ac:dyDescent="0.25">
      <c r="A834" s="17">
        <v>2017</v>
      </c>
      <c r="B834" s="39" t="s">
        <v>412</v>
      </c>
      <c r="C834" s="39" t="s">
        <v>413</v>
      </c>
      <c r="D834" s="39" t="s">
        <v>529</v>
      </c>
      <c r="E834" s="39" t="s">
        <v>641</v>
      </c>
      <c r="F834" s="39" t="s">
        <v>412</v>
      </c>
      <c r="G834" s="17" t="s">
        <v>1186</v>
      </c>
      <c r="H834" s="17">
        <v>1507</v>
      </c>
      <c r="I834" s="17" t="s">
        <v>1752</v>
      </c>
      <c r="J834" s="18">
        <v>430000000</v>
      </c>
      <c r="K834" s="17" t="s">
        <v>854</v>
      </c>
      <c r="L834" s="17">
        <v>91.99</v>
      </c>
    </row>
    <row r="835" spans="1:12" x14ac:dyDescent="0.25">
      <c r="A835" s="17">
        <v>2018</v>
      </c>
      <c r="B835" s="39" t="s">
        <v>412</v>
      </c>
      <c r="C835" s="39" t="s">
        <v>422</v>
      </c>
      <c r="D835" s="39" t="s">
        <v>512</v>
      </c>
      <c r="E835" s="39" t="s">
        <v>512</v>
      </c>
      <c r="F835" s="39" t="s">
        <v>412</v>
      </c>
      <c r="G835" s="17" t="s">
        <v>1753</v>
      </c>
      <c r="H835" s="17">
        <v>2049</v>
      </c>
      <c r="I835" s="17" t="s">
        <v>1754</v>
      </c>
      <c r="J835" s="18">
        <v>363440000</v>
      </c>
      <c r="K835" s="17">
        <v>44</v>
      </c>
      <c r="L835" s="17">
        <v>68.099999999999994</v>
      </c>
    </row>
    <row r="836" spans="1:12" x14ac:dyDescent="0.25">
      <c r="A836" s="17">
        <v>2018</v>
      </c>
      <c r="B836" s="39" t="s">
        <v>412</v>
      </c>
      <c r="C836" s="39" t="s">
        <v>422</v>
      </c>
      <c r="D836" s="39" t="s">
        <v>512</v>
      </c>
      <c r="E836" s="39" t="s">
        <v>512</v>
      </c>
      <c r="F836" s="39" t="s">
        <v>412</v>
      </c>
      <c r="G836" s="17" t="s">
        <v>1753</v>
      </c>
      <c r="H836" s="17">
        <v>2049</v>
      </c>
      <c r="I836" s="17" t="s">
        <v>1755</v>
      </c>
      <c r="J836" s="18">
        <v>171200000</v>
      </c>
      <c r="K836" s="17" t="s">
        <v>854</v>
      </c>
      <c r="L836" s="17">
        <v>43.5</v>
      </c>
    </row>
    <row r="837" spans="1:12" x14ac:dyDescent="0.25">
      <c r="A837" s="17">
        <v>2018</v>
      </c>
      <c r="B837" s="39" t="s">
        <v>412</v>
      </c>
      <c r="C837" s="39" t="s">
        <v>422</v>
      </c>
      <c r="D837" s="39" t="s">
        <v>512</v>
      </c>
      <c r="E837" s="39" t="s">
        <v>512</v>
      </c>
      <c r="F837" s="39" t="s">
        <v>412</v>
      </c>
      <c r="G837" s="17" t="s">
        <v>1753</v>
      </c>
      <c r="H837" s="17">
        <v>2049</v>
      </c>
      <c r="I837" s="17" t="s">
        <v>1756</v>
      </c>
      <c r="J837" s="18">
        <v>1141050000</v>
      </c>
      <c r="K837" s="17" t="s">
        <v>854</v>
      </c>
      <c r="L837" s="17">
        <v>151.25</v>
      </c>
    </row>
    <row r="838" spans="1:12" x14ac:dyDescent="0.25">
      <c r="A838" s="17">
        <v>2018</v>
      </c>
      <c r="B838" s="39" t="s">
        <v>412</v>
      </c>
      <c r="C838" s="39" t="s">
        <v>422</v>
      </c>
      <c r="D838" s="39" t="s">
        <v>512</v>
      </c>
      <c r="E838" s="39" t="s">
        <v>512</v>
      </c>
      <c r="F838" s="39" t="s">
        <v>412</v>
      </c>
      <c r="G838" s="17" t="s">
        <v>1753</v>
      </c>
      <c r="H838" s="17">
        <v>2049</v>
      </c>
      <c r="I838" s="17" t="s">
        <v>1757</v>
      </c>
      <c r="J838" s="18">
        <v>527962932</v>
      </c>
      <c r="K838" s="17" t="s">
        <v>854</v>
      </c>
      <c r="L838" s="17">
        <v>93.63</v>
      </c>
    </row>
    <row r="839" spans="1:12" x14ac:dyDescent="0.25">
      <c r="A839" s="17">
        <v>2018</v>
      </c>
      <c r="B839" s="39" t="s">
        <v>412</v>
      </c>
      <c r="C839" s="39" t="s">
        <v>422</v>
      </c>
      <c r="D839" s="39" t="s">
        <v>512</v>
      </c>
      <c r="E839" s="39" t="s">
        <v>512</v>
      </c>
      <c r="F839" s="39" t="s">
        <v>412</v>
      </c>
      <c r="G839" s="17" t="s">
        <v>1753</v>
      </c>
      <c r="H839" s="17">
        <v>2049</v>
      </c>
      <c r="I839" s="17" t="s">
        <v>1758</v>
      </c>
      <c r="J839" s="18">
        <v>90422000</v>
      </c>
      <c r="K839" s="17" t="s">
        <v>854</v>
      </c>
      <c r="L839" s="17">
        <v>15.5</v>
      </c>
    </row>
    <row r="840" spans="1:12" x14ac:dyDescent="0.25">
      <c r="A840" s="17">
        <v>2018</v>
      </c>
      <c r="B840" s="39" t="s">
        <v>433</v>
      </c>
      <c r="C840" s="39" t="s">
        <v>434</v>
      </c>
      <c r="D840" s="39" t="s">
        <v>435</v>
      </c>
      <c r="E840" s="39" t="s">
        <v>435</v>
      </c>
      <c r="F840" s="39" t="s">
        <v>436</v>
      </c>
      <c r="G840" s="17" t="s">
        <v>653</v>
      </c>
      <c r="H840" s="17">
        <v>69</v>
      </c>
      <c r="I840" s="17" t="s">
        <v>1759</v>
      </c>
      <c r="J840" s="18">
        <v>750656800</v>
      </c>
      <c r="K840" s="17" t="s">
        <v>854</v>
      </c>
      <c r="L840" s="17">
        <v>220.54</v>
      </c>
    </row>
    <row r="841" spans="1:12" ht="26.25" customHeight="1" x14ac:dyDescent="0.25">
      <c r="A841" s="17">
        <v>2018</v>
      </c>
      <c r="B841" s="39" t="s">
        <v>412</v>
      </c>
      <c r="C841" s="39" t="s">
        <v>422</v>
      </c>
      <c r="D841" s="39" t="s">
        <v>423</v>
      </c>
      <c r="E841" s="39" t="s">
        <v>423</v>
      </c>
      <c r="F841" s="39" t="s">
        <v>412</v>
      </c>
      <c r="G841" s="17" t="s">
        <v>1035</v>
      </c>
      <c r="H841" s="17">
        <v>1697</v>
      </c>
      <c r="I841" s="31" t="s">
        <v>1760</v>
      </c>
      <c r="J841" s="18">
        <v>35577500</v>
      </c>
      <c r="K841" s="17" t="s">
        <v>854</v>
      </c>
      <c r="L841" s="17">
        <v>6.95</v>
      </c>
    </row>
    <row r="842" spans="1:12" x14ac:dyDescent="0.25">
      <c r="A842" s="17">
        <v>2018</v>
      </c>
      <c r="B842" s="39" t="s">
        <v>412</v>
      </c>
      <c r="C842" s="39" t="s">
        <v>413</v>
      </c>
      <c r="D842" s="39" t="s">
        <v>500</v>
      </c>
      <c r="E842" s="39" t="s">
        <v>500</v>
      </c>
      <c r="F842" s="39" t="s">
        <v>412</v>
      </c>
      <c r="G842" s="17" t="s">
        <v>1237</v>
      </c>
      <c r="H842" s="17">
        <v>877</v>
      </c>
      <c r="I842" s="17" t="s">
        <v>1761</v>
      </c>
      <c r="J842" s="18">
        <v>3500000</v>
      </c>
      <c r="K842" s="17">
        <v>30</v>
      </c>
      <c r="L842" s="17">
        <v>0.5</v>
      </c>
    </row>
    <row r="843" spans="1:12" x14ac:dyDescent="0.25">
      <c r="A843" s="17">
        <v>2018</v>
      </c>
      <c r="B843" s="39" t="s">
        <v>412</v>
      </c>
      <c r="C843" s="39" t="s">
        <v>422</v>
      </c>
      <c r="D843" s="39" t="s">
        <v>529</v>
      </c>
      <c r="E843" s="39" t="s">
        <v>529</v>
      </c>
      <c r="F843" s="39" t="s">
        <v>412</v>
      </c>
      <c r="G843" s="17" t="s">
        <v>1762</v>
      </c>
      <c r="H843" s="17">
        <v>869</v>
      </c>
      <c r="I843" s="17" t="s">
        <v>1763</v>
      </c>
      <c r="J843" s="18">
        <v>225588000</v>
      </c>
      <c r="K843" s="17" t="s">
        <v>1790</v>
      </c>
      <c r="L843" s="17">
        <v>51.27</v>
      </c>
    </row>
    <row r="844" spans="1:12" x14ac:dyDescent="0.25">
      <c r="A844" s="17">
        <v>2018</v>
      </c>
      <c r="B844" s="39" t="s">
        <v>412</v>
      </c>
      <c r="C844" s="39" t="s">
        <v>422</v>
      </c>
      <c r="D844" s="39" t="s">
        <v>512</v>
      </c>
      <c r="E844" s="39" t="s">
        <v>512</v>
      </c>
      <c r="F844" s="39" t="s">
        <v>412</v>
      </c>
      <c r="G844" s="17" t="s">
        <v>1753</v>
      </c>
      <c r="H844" s="17">
        <v>2049</v>
      </c>
      <c r="I844" s="17" t="s">
        <v>1764</v>
      </c>
      <c r="J844" s="18">
        <v>1406845600</v>
      </c>
      <c r="K844" s="17" t="s">
        <v>1790</v>
      </c>
      <c r="L844" s="17">
        <v>224.02</v>
      </c>
    </row>
    <row r="845" spans="1:12" x14ac:dyDescent="0.25">
      <c r="A845" s="17">
        <v>2018</v>
      </c>
      <c r="B845" s="39" t="s">
        <v>412</v>
      </c>
      <c r="C845" s="39" t="s">
        <v>422</v>
      </c>
      <c r="D845" s="39" t="s">
        <v>512</v>
      </c>
      <c r="E845" s="39" t="s">
        <v>512</v>
      </c>
      <c r="F845" s="39" t="s">
        <v>412</v>
      </c>
      <c r="G845" s="17" t="s">
        <v>1753</v>
      </c>
      <c r="H845" s="17">
        <v>2049</v>
      </c>
      <c r="I845" s="17" t="s">
        <v>1765</v>
      </c>
      <c r="J845" s="18">
        <v>195600000</v>
      </c>
      <c r="K845" s="17" t="s">
        <v>1790</v>
      </c>
      <c r="L845" s="17">
        <v>38.5</v>
      </c>
    </row>
    <row r="846" spans="1:12" x14ac:dyDescent="0.25">
      <c r="A846" s="17">
        <v>2018</v>
      </c>
      <c r="B846" s="39" t="s">
        <v>412</v>
      </c>
      <c r="C846" s="39" t="s">
        <v>413</v>
      </c>
      <c r="D846" s="39" t="s">
        <v>414</v>
      </c>
      <c r="E846" s="39" t="s">
        <v>641</v>
      </c>
      <c r="F846" s="39" t="s">
        <v>412</v>
      </c>
      <c r="G846" s="17" t="s">
        <v>1250</v>
      </c>
      <c r="H846" s="17">
        <v>919</v>
      </c>
      <c r="I846" s="17" t="s">
        <v>1766</v>
      </c>
      <c r="J846" s="18">
        <v>487000000</v>
      </c>
      <c r="K846" s="17" t="s">
        <v>1790</v>
      </c>
      <c r="L846" s="17">
        <v>77</v>
      </c>
    </row>
    <row r="847" spans="1:12" x14ac:dyDescent="0.25">
      <c r="A847" s="17">
        <v>2018</v>
      </c>
      <c r="B847" s="39" t="s">
        <v>412</v>
      </c>
      <c r="C847" s="39" t="s">
        <v>413</v>
      </c>
      <c r="D847" s="39" t="s">
        <v>641</v>
      </c>
      <c r="E847" s="39" t="s">
        <v>641</v>
      </c>
      <c r="F847" s="39" t="s">
        <v>412</v>
      </c>
      <c r="G847" s="17" t="s">
        <v>1767</v>
      </c>
      <c r="H847" s="17">
        <v>371</v>
      </c>
      <c r="I847" s="17" t="s">
        <v>1768</v>
      </c>
      <c r="J847" s="18">
        <v>1436543000</v>
      </c>
      <c r="K847" s="17" t="s">
        <v>1790</v>
      </c>
      <c r="L847" s="17">
        <v>224.46</v>
      </c>
    </row>
    <row r="848" spans="1:12" x14ac:dyDescent="0.25">
      <c r="A848" s="17">
        <v>2018</v>
      </c>
      <c r="B848" s="39" t="s">
        <v>412</v>
      </c>
      <c r="C848" s="39" t="s">
        <v>413</v>
      </c>
      <c r="D848" s="39" t="s">
        <v>754</v>
      </c>
      <c r="E848" s="39" t="s">
        <v>641</v>
      </c>
      <c r="F848" s="39" t="s">
        <v>412</v>
      </c>
      <c r="G848" s="17" t="s">
        <v>1769</v>
      </c>
      <c r="H848" s="17">
        <v>227</v>
      </c>
      <c r="I848" s="17" t="s">
        <v>1770</v>
      </c>
      <c r="J848" s="18">
        <v>2699999999</v>
      </c>
      <c r="K848" s="17" t="s">
        <v>1790</v>
      </c>
      <c r="L848" s="17">
        <v>397.5</v>
      </c>
    </row>
    <row r="849" spans="1:12" x14ac:dyDescent="0.25">
      <c r="A849" s="17">
        <v>2018</v>
      </c>
      <c r="B849" s="39" t="s">
        <v>412</v>
      </c>
      <c r="C849" s="39" t="s">
        <v>422</v>
      </c>
      <c r="D849" s="39" t="s">
        <v>423</v>
      </c>
      <c r="E849" s="39" t="s">
        <v>423</v>
      </c>
      <c r="F849" s="39" t="s">
        <v>412</v>
      </c>
      <c r="G849" s="17" t="s">
        <v>608</v>
      </c>
      <c r="H849" s="17">
        <v>359</v>
      </c>
      <c r="I849" s="17" t="s">
        <v>1771</v>
      </c>
      <c r="J849" s="18">
        <v>60000000</v>
      </c>
      <c r="K849" s="17" t="s">
        <v>1790</v>
      </c>
      <c r="L849" s="17">
        <v>18.5</v>
      </c>
    </row>
    <row r="850" spans="1:12" x14ac:dyDescent="0.25">
      <c r="A850" s="17">
        <v>2018</v>
      </c>
      <c r="B850" s="39" t="s">
        <v>412</v>
      </c>
      <c r="C850" s="39" t="s">
        <v>422</v>
      </c>
      <c r="D850" s="39" t="s">
        <v>451</v>
      </c>
      <c r="E850" s="39" t="s">
        <v>512</v>
      </c>
      <c r="F850" s="39" t="s">
        <v>412</v>
      </c>
      <c r="G850" s="17" t="s">
        <v>1772</v>
      </c>
      <c r="H850" s="17">
        <v>1823</v>
      </c>
      <c r="I850" s="17" t="s">
        <v>1773</v>
      </c>
      <c r="J850" s="18">
        <v>1300000000</v>
      </c>
      <c r="K850" s="17" t="s">
        <v>1790</v>
      </c>
      <c r="L850" s="17">
        <v>132.37</v>
      </c>
    </row>
    <row r="851" spans="1:12" x14ac:dyDescent="0.25">
      <c r="A851" s="17">
        <v>2018</v>
      </c>
      <c r="B851" s="39" t="s">
        <v>412</v>
      </c>
      <c r="C851" s="39" t="s">
        <v>422</v>
      </c>
      <c r="D851" s="39" t="s">
        <v>529</v>
      </c>
      <c r="E851" s="39" t="s">
        <v>529</v>
      </c>
      <c r="F851" s="39" t="s">
        <v>412</v>
      </c>
      <c r="G851" s="17" t="s">
        <v>1774</v>
      </c>
      <c r="H851" s="17">
        <v>681</v>
      </c>
      <c r="I851" s="17" t="s">
        <v>1775</v>
      </c>
      <c r="J851" s="18">
        <v>1002052450</v>
      </c>
      <c r="K851" s="17" t="s">
        <v>1790</v>
      </c>
      <c r="L851" s="17">
        <v>299</v>
      </c>
    </row>
    <row r="852" spans="1:12" x14ac:dyDescent="0.25">
      <c r="A852" s="17">
        <v>2018</v>
      </c>
      <c r="B852" s="39" t="s">
        <v>412</v>
      </c>
      <c r="C852" s="39" t="s">
        <v>413</v>
      </c>
      <c r="D852" s="39" t="s">
        <v>772</v>
      </c>
      <c r="E852" s="39" t="s">
        <v>772</v>
      </c>
      <c r="F852" s="39" t="s">
        <v>412</v>
      </c>
      <c r="G852" s="17" t="s">
        <v>1672</v>
      </c>
      <c r="H852" s="17">
        <v>1547</v>
      </c>
      <c r="I852" s="17" t="s">
        <v>877</v>
      </c>
      <c r="J852" s="18">
        <v>44901606</v>
      </c>
      <c r="K852" s="17" t="s">
        <v>1790</v>
      </c>
      <c r="L852" s="17">
        <v>11</v>
      </c>
    </row>
    <row r="853" spans="1:12" x14ac:dyDescent="0.25">
      <c r="A853" s="17">
        <v>2018</v>
      </c>
      <c r="B853" s="39" t="s">
        <v>412</v>
      </c>
      <c r="C853" s="39" t="s">
        <v>422</v>
      </c>
      <c r="D853" s="39" t="s">
        <v>486</v>
      </c>
      <c r="E853" s="39" t="s">
        <v>486</v>
      </c>
      <c r="F853" s="39" t="s">
        <v>412</v>
      </c>
      <c r="G853" s="24" t="s">
        <v>1044</v>
      </c>
      <c r="H853" s="17">
        <v>1179</v>
      </c>
      <c r="I853" s="17" t="s">
        <v>1776</v>
      </c>
      <c r="J853" s="18">
        <v>326077356</v>
      </c>
      <c r="K853" s="17" t="s">
        <v>1790</v>
      </c>
      <c r="L853" s="17">
        <v>58.5</v>
      </c>
    </row>
    <row r="854" spans="1:12" x14ac:dyDescent="0.25">
      <c r="A854" s="17">
        <v>2018</v>
      </c>
      <c r="B854" s="39" t="s">
        <v>412</v>
      </c>
      <c r="C854" s="39" t="s">
        <v>413</v>
      </c>
      <c r="D854" s="39" t="s">
        <v>641</v>
      </c>
      <c r="E854" s="39" t="s">
        <v>641</v>
      </c>
      <c r="F854" s="39" t="s">
        <v>412</v>
      </c>
      <c r="G854" s="24" t="s">
        <v>1446</v>
      </c>
      <c r="H854" s="17">
        <v>1063</v>
      </c>
      <c r="I854" s="17" t="s">
        <v>1777</v>
      </c>
      <c r="J854" s="18">
        <v>168268712</v>
      </c>
      <c r="K854" s="17" t="s">
        <v>1790</v>
      </c>
      <c r="L854" s="17">
        <v>35.950000000000003</v>
      </c>
    </row>
    <row r="855" spans="1:12" x14ac:dyDescent="0.25">
      <c r="A855" s="17">
        <v>2018</v>
      </c>
      <c r="B855" s="39" t="s">
        <v>412</v>
      </c>
      <c r="C855" s="39" t="s">
        <v>413</v>
      </c>
      <c r="D855" s="39" t="s">
        <v>641</v>
      </c>
      <c r="E855" s="39" t="s">
        <v>641</v>
      </c>
      <c r="F855" s="39" t="s">
        <v>412</v>
      </c>
      <c r="G855" s="24" t="s">
        <v>1446</v>
      </c>
      <c r="H855" s="17">
        <v>1063</v>
      </c>
      <c r="I855" s="17" t="s">
        <v>1778</v>
      </c>
      <c r="J855" s="18">
        <v>307097618</v>
      </c>
      <c r="K855" s="17" t="s">
        <v>1790</v>
      </c>
      <c r="L855" s="17">
        <v>63.5</v>
      </c>
    </row>
    <row r="856" spans="1:12" x14ac:dyDescent="0.25">
      <c r="A856" s="17">
        <v>2018</v>
      </c>
      <c r="B856" s="39" t="s">
        <v>412</v>
      </c>
      <c r="C856" s="39" t="s">
        <v>413</v>
      </c>
      <c r="D856" s="39" t="s">
        <v>641</v>
      </c>
      <c r="E856" s="39" t="s">
        <v>641</v>
      </c>
      <c r="F856" s="39" t="s">
        <v>412</v>
      </c>
      <c r="G856" s="17" t="s">
        <v>1779</v>
      </c>
      <c r="H856" s="17">
        <v>31</v>
      </c>
      <c r="I856" s="17" t="s">
        <v>1780</v>
      </c>
      <c r="J856" s="18">
        <v>5765094724</v>
      </c>
      <c r="K856" s="17" t="s">
        <v>1790</v>
      </c>
      <c r="L856" s="17">
        <v>611.58000000000004</v>
      </c>
    </row>
    <row r="857" spans="1:12" x14ac:dyDescent="0.25">
      <c r="A857" s="17">
        <v>2018</v>
      </c>
      <c r="B857" s="39" t="s">
        <v>412</v>
      </c>
      <c r="C857" s="39" t="s">
        <v>413</v>
      </c>
      <c r="D857" s="39" t="s">
        <v>641</v>
      </c>
      <c r="E857" s="39" t="s">
        <v>641</v>
      </c>
      <c r="F857" s="39" t="s">
        <v>412</v>
      </c>
      <c r="G857" s="17" t="s">
        <v>1781</v>
      </c>
      <c r="H857" s="17">
        <v>41</v>
      </c>
      <c r="I857" s="17" t="s">
        <v>1782</v>
      </c>
      <c r="J857" s="18">
        <v>7234905276</v>
      </c>
      <c r="K857" s="17" t="s">
        <v>1790</v>
      </c>
      <c r="L857" s="17">
        <v>829.21</v>
      </c>
    </row>
    <row r="858" spans="1:12" x14ac:dyDescent="0.25">
      <c r="A858" s="17">
        <v>2018</v>
      </c>
      <c r="B858" s="39" t="s">
        <v>412</v>
      </c>
      <c r="C858" s="39" t="s">
        <v>413</v>
      </c>
      <c r="D858" s="39" t="s">
        <v>523</v>
      </c>
      <c r="E858" s="39" t="s">
        <v>523</v>
      </c>
      <c r="F858" s="39" t="s">
        <v>412</v>
      </c>
      <c r="G858" s="24" t="s">
        <v>1783</v>
      </c>
      <c r="H858" s="17" t="s">
        <v>1868</v>
      </c>
      <c r="I858" s="17" t="s">
        <v>1784</v>
      </c>
      <c r="J858" s="18">
        <v>70800000</v>
      </c>
      <c r="K858" s="17" t="s">
        <v>1790</v>
      </c>
      <c r="L858" s="17">
        <v>11.8</v>
      </c>
    </row>
    <row r="859" spans="1:12" x14ac:dyDescent="0.25">
      <c r="A859" s="17">
        <v>2018</v>
      </c>
      <c r="B859" s="39" t="s">
        <v>412</v>
      </c>
      <c r="C859" s="39" t="s">
        <v>422</v>
      </c>
      <c r="D859" s="39" t="s">
        <v>581</v>
      </c>
      <c r="E859" s="39" t="s">
        <v>581</v>
      </c>
      <c r="F859" s="39" t="s">
        <v>412</v>
      </c>
      <c r="G859" s="24" t="s">
        <v>1785</v>
      </c>
      <c r="H859" s="17">
        <v>1556</v>
      </c>
      <c r="I859" s="17" t="s">
        <v>1786</v>
      </c>
      <c r="J859" s="18">
        <v>3000000000</v>
      </c>
      <c r="K859" s="17" t="s">
        <v>1790</v>
      </c>
      <c r="L859" s="17">
        <v>1774.4</v>
      </c>
    </row>
    <row r="860" spans="1:12" x14ac:dyDescent="0.25">
      <c r="A860" s="17">
        <v>2018</v>
      </c>
      <c r="B860" s="39" t="s">
        <v>412</v>
      </c>
      <c r="C860" s="39" t="s">
        <v>413</v>
      </c>
      <c r="D860" s="39" t="s">
        <v>529</v>
      </c>
      <c r="E860" s="39" t="s">
        <v>456</v>
      </c>
      <c r="F860" s="39" t="s">
        <v>412</v>
      </c>
      <c r="G860" s="17" t="s">
        <v>1774</v>
      </c>
      <c r="H860" s="17">
        <v>681</v>
      </c>
      <c r="I860" s="17" t="s">
        <v>1787</v>
      </c>
      <c r="J860" s="18">
        <v>1470751891</v>
      </c>
      <c r="K860" s="17" t="s">
        <v>1790</v>
      </c>
      <c r="L860" s="17">
        <v>304</v>
      </c>
    </row>
    <row r="861" spans="1:12" x14ac:dyDescent="0.25">
      <c r="A861" s="17">
        <v>2018</v>
      </c>
      <c r="B861" s="39" t="s">
        <v>417</v>
      </c>
      <c r="C861" s="39" t="s">
        <v>1646</v>
      </c>
      <c r="D861" s="39" t="s">
        <v>763</v>
      </c>
      <c r="E861" s="39" t="s">
        <v>1375</v>
      </c>
      <c r="F861" s="39" t="s">
        <v>417</v>
      </c>
      <c r="G861" s="17" t="s">
        <v>1788</v>
      </c>
      <c r="H861" s="17">
        <v>555</v>
      </c>
      <c r="I861" s="17" t="s">
        <v>1789</v>
      </c>
      <c r="J861" s="18">
        <v>4740000000</v>
      </c>
      <c r="K861" s="17" t="s">
        <v>1790</v>
      </c>
      <c r="L861" s="17">
        <v>10486.71</v>
      </c>
    </row>
    <row r="862" spans="1:12" x14ac:dyDescent="0.25">
      <c r="A862" s="17">
        <v>2018</v>
      </c>
      <c r="B862" s="39" t="s">
        <v>412</v>
      </c>
      <c r="C862" s="39" t="s">
        <v>422</v>
      </c>
      <c r="D862" s="39" t="s">
        <v>423</v>
      </c>
      <c r="E862" s="39" t="s">
        <v>423</v>
      </c>
      <c r="F862" s="39" t="s">
        <v>412</v>
      </c>
      <c r="G862" s="17" t="s">
        <v>1707</v>
      </c>
      <c r="H862" s="17">
        <v>1876</v>
      </c>
      <c r="I862" s="17" t="s">
        <v>1791</v>
      </c>
      <c r="J862" s="18">
        <v>75000000</v>
      </c>
      <c r="K862" s="17">
        <v>2</v>
      </c>
      <c r="L862" s="17">
        <v>19.23</v>
      </c>
    </row>
    <row r="863" spans="1:12" x14ac:dyDescent="0.25">
      <c r="A863" s="17">
        <v>2018</v>
      </c>
      <c r="B863" s="39" t="s">
        <v>412</v>
      </c>
      <c r="C863" s="39" t="s">
        <v>413</v>
      </c>
      <c r="D863" s="39" t="s">
        <v>1792</v>
      </c>
      <c r="E863" s="39" t="s">
        <v>558</v>
      </c>
      <c r="F863" s="39" t="s">
        <v>412</v>
      </c>
      <c r="G863" s="17" t="s">
        <v>1793</v>
      </c>
      <c r="H863" s="17">
        <v>43</v>
      </c>
      <c r="I863" s="17" t="s">
        <v>1794</v>
      </c>
      <c r="J863" s="18">
        <v>2850000000</v>
      </c>
      <c r="K863" s="17">
        <v>40</v>
      </c>
      <c r="L863" s="17">
        <v>632.07000000000005</v>
      </c>
    </row>
    <row r="864" spans="1:12" x14ac:dyDescent="0.25">
      <c r="A864" s="17">
        <v>2019</v>
      </c>
      <c r="B864" s="39" t="s">
        <v>433</v>
      </c>
      <c r="C864" s="39" t="s">
        <v>434</v>
      </c>
      <c r="D864" s="39" t="s">
        <v>444</v>
      </c>
      <c r="E864" s="39" t="s">
        <v>444</v>
      </c>
      <c r="F864" s="39" t="s">
        <v>412</v>
      </c>
      <c r="G864" s="17" t="s">
        <v>1795</v>
      </c>
      <c r="H864" s="17">
        <v>46</v>
      </c>
      <c r="I864" s="17" t="s">
        <v>1796</v>
      </c>
      <c r="J864" s="18">
        <v>2206633953</v>
      </c>
      <c r="K864" s="17">
        <v>166</v>
      </c>
      <c r="L864" s="17">
        <v>626.19000000000005</v>
      </c>
    </row>
    <row r="865" spans="1:12" x14ac:dyDescent="0.25">
      <c r="A865" s="17">
        <v>2019</v>
      </c>
      <c r="B865" s="39" t="s">
        <v>412</v>
      </c>
      <c r="C865" s="39" t="s">
        <v>413</v>
      </c>
      <c r="D865" s="39" t="s">
        <v>574</v>
      </c>
      <c r="E865" s="39" t="s">
        <v>1193</v>
      </c>
      <c r="F865" s="39" t="s">
        <v>412</v>
      </c>
      <c r="G865" s="17" t="s">
        <v>1797</v>
      </c>
      <c r="H865" s="17">
        <v>1962</v>
      </c>
      <c r="I865" s="17" t="s">
        <v>1798</v>
      </c>
      <c r="J865" s="18">
        <v>2129460838</v>
      </c>
      <c r="K865" s="17">
        <v>45</v>
      </c>
      <c r="L865" s="17">
        <v>413.55</v>
      </c>
    </row>
    <row r="866" spans="1:12" x14ac:dyDescent="0.25">
      <c r="A866" s="17">
        <v>2019</v>
      </c>
      <c r="B866" s="39" t="s">
        <v>412</v>
      </c>
      <c r="C866" s="39" t="s">
        <v>413</v>
      </c>
      <c r="D866" s="39" t="s">
        <v>522</v>
      </c>
      <c r="E866" s="39" t="s">
        <v>1193</v>
      </c>
      <c r="F866" s="39" t="s">
        <v>412</v>
      </c>
      <c r="G866" s="17" t="s">
        <v>1799</v>
      </c>
      <c r="H866" s="17">
        <v>1842</v>
      </c>
      <c r="I866" s="17" t="s">
        <v>1800</v>
      </c>
      <c r="J866" s="18">
        <v>1810724336</v>
      </c>
      <c r="K866" s="17">
        <v>32</v>
      </c>
      <c r="L866" s="17">
        <v>348.6</v>
      </c>
    </row>
    <row r="867" spans="1:12" x14ac:dyDescent="0.25">
      <c r="A867" s="17">
        <v>2019</v>
      </c>
      <c r="B867" s="39" t="s">
        <v>412</v>
      </c>
      <c r="C867" s="39" t="s">
        <v>413</v>
      </c>
      <c r="D867" s="39" t="s">
        <v>1801</v>
      </c>
      <c r="E867" s="39" t="s">
        <v>1193</v>
      </c>
      <c r="F867" s="39" t="s">
        <v>412</v>
      </c>
      <c r="G867" s="17" t="s">
        <v>1802</v>
      </c>
      <c r="H867" s="17" t="s">
        <v>1869</v>
      </c>
      <c r="I867" s="17" t="s">
        <v>1803</v>
      </c>
      <c r="J867" s="18">
        <v>9814827</v>
      </c>
      <c r="K867" s="17" t="s">
        <v>1790</v>
      </c>
      <c r="L867" s="17">
        <v>2</v>
      </c>
    </row>
    <row r="868" spans="1:12" x14ac:dyDescent="0.25">
      <c r="A868" s="17">
        <v>2019</v>
      </c>
      <c r="B868" s="39" t="s">
        <v>412</v>
      </c>
      <c r="C868" s="39" t="s">
        <v>413</v>
      </c>
      <c r="D868" s="39" t="s">
        <v>754</v>
      </c>
      <c r="E868" s="39" t="s">
        <v>641</v>
      </c>
      <c r="F868" s="39" t="s">
        <v>412</v>
      </c>
      <c r="G868" s="17" t="s">
        <v>1742</v>
      </c>
      <c r="H868" s="17">
        <v>995</v>
      </c>
      <c r="I868" s="17" t="s">
        <v>1804</v>
      </c>
      <c r="J868" s="18">
        <v>2690000000</v>
      </c>
      <c r="K868" s="17">
        <v>49</v>
      </c>
      <c r="L868" s="17">
        <v>400</v>
      </c>
    </row>
    <row r="869" spans="1:12" x14ac:dyDescent="0.25">
      <c r="A869" s="17">
        <v>2019</v>
      </c>
      <c r="B869" s="39" t="s">
        <v>412</v>
      </c>
      <c r="C869" s="39" t="s">
        <v>422</v>
      </c>
      <c r="D869" s="39" t="s">
        <v>441</v>
      </c>
      <c r="E869" s="39" t="s">
        <v>441</v>
      </c>
      <c r="F869" s="39" t="s">
        <v>412</v>
      </c>
      <c r="G869" s="17" t="s">
        <v>757</v>
      </c>
      <c r="H869" s="17">
        <v>1200</v>
      </c>
      <c r="I869" s="17" t="s">
        <v>1805</v>
      </c>
      <c r="J869" s="18">
        <v>309000000</v>
      </c>
      <c r="K869" s="17">
        <v>43</v>
      </c>
      <c r="L869" s="17">
        <v>77.819999999999993</v>
      </c>
    </row>
    <row r="870" spans="1:12" x14ac:dyDescent="0.25">
      <c r="A870" s="17">
        <v>2019</v>
      </c>
      <c r="B870" s="39" t="s">
        <v>412</v>
      </c>
      <c r="C870" s="39" t="s">
        <v>422</v>
      </c>
      <c r="D870" s="39" t="s">
        <v>512</v>
      </c>
      <c r="E870" s="39" t="s">
        <v>512</v>
      </c>
      <c r="F870" s="39" t="s">
        <v>412</v>
      </c>
      <c r="G870" s="17" t="s">
        <v>1538</v>
      </c>
      <c r="H870" s="17">
        <v>582</v>
      </c>
      <c r="I870" s="17" t="s">
        <v>1806</v>
      </c>
      <c r="J870" s="18">
        <v>3387255703</v>
      </c>
      <c r="K870" s="17">
        <v>70</v>
      </c>
      <c r="L870" s="17">
        <v>732.92</v>
      </c>
    </row>
    <row r="871" spans="1:12" x14ac:dyDescent="0.25">
      <c r="A871" s="17">
        <v>2019</v>
      </c>
      <c r="B871" s="39" t="s">
        <v>412</v>
      </c>
      <c r="C871" s="39" t="s">
        <v>422</v>
      </c>
      <c r="D871" s="39" t="s">
        <v>423</v>
      </c>
      <c r="E871" s="39" t="s">
        <v>423</v>
      </c>
      <c r="F871" s="39" t="s">
        <v>412</v>
      </c>
      <c r="G871" s="17" t="s">
        <v>553</v>
      </c>
      <c r="H871" s="17">
        <v>411</v>
      </c>
      <c r="I871" s="17" t="s">
        <v>1807</v>
      </c>
      <c r="J871" s="18">
        <v>1113000000</v>
      </c>
      <c r="K871" s="17">
        <v>106</v>
      </c>
      <c r="L871" s="17">
        <v>286.8</v>
      </c>
    </row>
    <row r="872" spans="1:12" x14ac:dyDescent="0.25">
      <c r="A872" s="17">
        <v>2019</v>
      </c>
      <c r="B872" s="39" t="s">
        <v>412</v>
      </c>
      <c r="C872" s="39" t="s">
        <v>413</v>
      </c>
      <c r="D872" s="39" t="s">
        <v>754</v>
      </c>
      <c r="E872" s="39" t="s">
        <v>630</v>
      </c>
      <c r="F872" s="39" t="s">
        <v>412</v>
      </c>
      <c r="G872" s="17" t="s">
        <v>1808</v>
      </c>
      <c r="H872" s="17">
        <v>427</v>
      </c>
      <c r="I872" s="17" t="s">
        <v>1809</v>
      </c>
      <c r="J872" s="18">
        <v>5836714414</v>
      </c>
      <c r="K872" s="18">
        <v>67</v>
      </c>
      <c r="L872" s="17">
        <v>774.7</v>
      </c>
    </row>
    <row r="873" spans="1:12" x14ac:dyDescent="0.25">
      <c r="A873" s="22">
        <v>2019</v>
      </c>
      <c r="B873" s="41" t="s">
        <v>412</v>
      </c>
      <c r="C873" s="41" t="s">
        <v>422</v>
      </c>
      <c r="D873" s="41" t="s">
        <v>451</v>
      </c>
      <c r="E873" s="41" t="s">
        <v>456</v>
      </c>
      <c r="F873" s="41" t="s">
        <v>412</v>
      </c>
      <c r="G873" s="22" t="s">
        <v>1294</v>
      </c>
      <c r="H873" s="22">
        <v>821</v>
      </c>
      <c r="I873" s="22" t="s">
        <v>1810</v>
      </c>
      <c r="J873" s="33">
        <v>1466570423</v>
      </c>
      <c r="K873" s="33">
        <v>28</v>
      </c>
      <c r="L873" s="22">
        <v>336.33</v>
      </c>
    </row>
    <row r="874" spans="1:12" x14ac:dyDescent="0.25">
      <c r="A874" s="17">
        <v>2019</v>
      </c>
      <c r="B874" s="39" t="s">
        <v>412</v>
      </c>
      <c r="C874" s="39" t="s">
        <v>413</v>
      </c>
      <c r="D874" s="39" t="s">
        <v>522</v>
      </c>
      <c r="E874" s="39" t="s">
        <v>1193</v>
      </c>
      <c r="F874" s="39" t="s">
        <v>412</v>
      </c>
      <c r="G874" s="17" t="s">
        <v>1524</v>
      </c>
      <c r="H874" s="17">
        <v>1486</v>
      </c>
      <c r="I874" s="17" t="s">
        <v>1811</v>
      </c>
      <c r="J874" s="18">
        <v>690370000</v>
      </c>
      <c r="K874" s="17">
        <v>47</v>
      </c>
      <c r="L874" s="17">
        <v>117.65</v>
      </c>
    </row>
    <row r="875" spans="1:12" x14ac:dyDescent="0.25">
      <c r="A875" s="17">
        <v>2019</v>
      </c>
      <c r="B875" s="39" t="s">
        <v>412</v>
      </c>
      <c r="C875" s="39" t="s">
        <v>422</v>
      </c>
      <c r="D875" s="39" t="s">
        <v>456</v>
      </c>
      <c r="E875" s="39" t="s">
        <v>456</v>
      </c>
      <c r="F875" s="39" t="s">
        <v>412</v>
      </c>
      <c r="G875" s="17" t="s">
        <v>1163</v>
      </c>
      <c r="H875" s="17">
        <v>93</v>
      </c>
      <c r="I875" s="17" t="s">
        <v>1812</v>
      </c>
      <c r="J875" s="18">
        <v>1501033400</v>
      </c>
      <c r="K875" s="17">
        <v>31</v>
      </c>
      <c r="L875" s="17">
        <v>400</v>
      </c>
    </row>
    <row r="876" spans="1:12" x14ac:dyDescent="0.25">
      <c r="A876" s="17">
        <v>2019</v>
      </c>
      <c r="B876" s="39" t="s">
        <v>412</v>
      </c>
      <c r="C876" s="39" t="s">
        <v>422</v>
      </c>
      <c r="D876" s="39" t="s">
        <v>451</v>
      </c>
      <c r="E876" s="39" t="s">
        <v>451</v>
      </c>
      <c r="F876" s="39" t="s">
        <v>412</v>
      </c>
      <c r="G876" s="17" t="s">
        <v>1813</v>
      </c>
      <c r="H876" s="17">
        <v>1117</v>
      </c>
      <c r="I876" s="17" t="s">
        <v>1814</v>
      </c>
      <c r="J876" s="18">
        <v>1257588222</v>
      </c>
      <c r="K876" s="17">
        <v>29</v>
      </c>
      <c r="L876" s="17">
        <v>344.7</v>
      </c>
    </row>
    <row r="877" spans="1:12" x14ac:dyDescent="0.25">
      <c r="A877" s="17">
        <v>2019</v>
      </c>
      <c r="B877" s="39" t="s">
        <v>433</v>
      </c>
      <c r="C877" s="39" t="s">
        <v>434</v>
      </c>
      <c r="D877" s="39" t="s">
        <v>444</v>
      </c>
      <c r="E877" s="39" t="s">
        <v>444</v>
      </c>
      <c r="F877" s="39" t="s">
        <v>412</v>
      </c>
      <c r="G877" s="17" t="s">
        <v>1492</v>
      </c>
      <c r="H877" s="17">
        <v>13</v>
      </c>
      <c r="I877" s="17" t="s">
        <v>1815</v>
      </c>
      <c r="J877" s="18">
        <v>436652980</v>
      </c>
      <c r="K877" s="17">
        <v>44</v>
      </c>
      <c r="L877" s="17">
        <v>82.3</v>
      </c>
    </row>
    <row r="878" spans="1:12" x14ac:dyDescent="0.25">
      <c r="A878" s="17">
        <v>2019</v>
      </c>
      <c r="B878" s="39" t="s">
        <v>412</v>
      </c>
      <c r="C878" s="39" t="s">
        <v>413</v>
      </c>
      <c r="D878" s="39" t="s">
        <v>500</v>
      </c>
      <c r="E878" s="39" t="s">
        <v>641</v>
      </c>
      <c r="F878" s="39" t="s">
        <v>412</v>
      </c>
      <c r="G878" s="17" t="s">
        <v>1816</v>
      </c>
      <c r="H878" s="17">
        <v>789</v>
      </c>
      <c r="I878" s="17" t="s">
        <v>1817</v>
      </c>
      <c r="J878" s="18">
        <v>4000000000</v>
      </c>
      <c r="K878" s="17">
        <v>68</v>
      </c>
      <c r="L878" s="17">
        <v>605.79</v>
      </c>
    </row>
    <row r="879" spans="1:12" x14ac:dyDescent="0.25">
      <c r="A879" s="17">
        <v>2020</v>
      </c>
      <c r="B879" s="39" t="s">
        <v>910</v>
      </c>
      <c r="C879" s="39" t="s">
        <v>911</v>
      </c>
      <c r="D879" s="39" t="s">
        <v>912</v>
      </c>
      <c r="E879" s="39" t="s">
        <v>912</v>
      </c>
      <c r="F879" s="39" t="s">
        <v>910</v>
      </c>
      <c r="G879" s="17" t="s">
        <v>1818</v>
      </c>
      <c r="H879" s="17">
        <v>28</v>
      </c>
      <c r="I879" s="17" t="s">
        <v>1819</v>
      </c>
      <c r="J879" s="18">
        <v>2037750000</v>
      </c>
      <c r="K879" s="17">
        <v>46</v>
      </c>
      <c r="L879" s="17">
        <v>37.950000000000003</v>
      </c>
    </row>
    <row r="880" spans="1:12" x14ac:dyDescent="0.25">
      <c r="A880" s="17">
        <v>2020</v>
      </c>
      <c r="B880" s="39" t="s">
        <v>412</v>
      </c>
      <c r="C880" s="39" t="s">
        <v>422</v>
      </c>
      <c r="D880" s="39" t="s">
        <v>486</v>
      </c>
      <c r="E880" s="39" t="s">
        <v>486</v>
      </c>
      <c r="F880" s="39" t="s">
        <v>412</v>
      </c>
      <c r="G880" s="17" t="s">
        <v>1637</v>
      </c>
      <c r="H880" s="17">
        <v>744</v>
      </c>
      <c r="I880" s="17" t="s">
        <v>1820</v>
      </c>
      <c r="J880" s="18">
        <v>3217125000</v>
      </c>
      <c r="K880" s="17">
        <v>52</v>
      </c>
      <c r="L880" s="17">
        <v>576.61</v>
      </c>
    </row>
    <row r="881" spans="1:12" x14ac:dyDescent="0.25">
      <c r="A881" s="17">
        <v>2020</v>
      </c>
      <c r="B881" s="39" t="s">
        <v>412</v>
      </c>
      <c r="C881" s="39" t="s">
        <v>422</v>
      </c>
      <c r="D881" s="39" t="s">
        <v>512</v>
      </c>
      <c r="E881" s="39" t="s">
        <v>512</v>
      </c>
      <c r="F881" s="39" t="s">
        <v>412</v>
      </c>
      <c r="G881" s="17" t="s">
        <v>537</v>
      </c>
      <c r="H881" s="17">
        <v>328</v>
      </c>
      <c r="I881" s="17" t="s">
        <v>1821</v>
      </c>
      <c r="J881" s="18">
        <v>5052752000</v>
      </c>
      <c r="K881" s="17">
        <v>73</v>
      </c>
      <c r="L881" s="17">
        <v>612.17999999999995</v>
      </c>
    </row>
    <row r="882" spans="1:12" x14ac:dyDescent="0.25">
      <c r="A882" s="17">
        <v>2020</v>
      </c>
      <c r="B882" s="39" t="s">
        <v>412</v>
      </c>
      <c r="C882" s="39" t="s">
        <v>413</v>
      </c>
      <c r="D882" s="39" t="s">
        <v>496</v>
      </c>
      <c r="E882" s="39" t="s">
        <v>496</v>
      </c>
      <c r="F882" s="39" t="s">
        <v>412</v>
      </c>
      <c r="G882" s="17" t="s">
        <v>1822</v>
      </c>
      <c r="H882" s="17" t="s">
        <v>1849</v>
      </c>
      <c r="I882" s="17" t="s">
        <v>1823</v>
      </c>
      <c r="J882" s="18">
        <v>60000000</v>
      </c>
      <c r="K882" s="17">
        <v>1</v>
      </c>
      <c r="L882" s="17">
        <v>6.6</v>
      </c>
    </row>
    <row r="883" spans="1:12" x14ac:dyDescent="0.25">
      <c r="A883" s="17">
        <v>2020</v>
      </c>
      <c r="B883" s="39" t="s">
        <v>412</v>
      </c>
      <c r="C883" s="39" t="s">
        <v>413</v>
      </c>
      <c r="D883" s="39" t="s">
        <v>461</v>
      </c>
      <c r="E883" s="39" t="s">
        <v>461</v>
      </c>
      <c r="F883" s="39" t="s">
        <v>412</v>
      </c>
      <c r="G883" s="17" t="s">
        <v>1824</v>
      </c>
      <c r="H883" s="17">
        <v>1231</v>
      </c>
      <c r="I883" s="17" t="s">
        <v>1825</v>
      </c>
      <c r="J883" s="18">
        <v>13000000</v>
      </c>
      <c r="K883" s="17">
        <v>158</v>
      </c>
      <c r="L883" s="21">
        <v>2.88</v>
      </c>
    </row>
    <row r="884" spans="1:12" x14ac:dyDescent="0.25">
      <c r="A884" s="17">
        <v>2020</v>
      </c>
      <c r="B884" s="39" t="s">
        <v>412</v>
      </c>
      <c r="C884" s="39" t="s">
        <v>422</v>
      </c>
      <c r="D884" s="39" t="s">
        <v>630</v>
      </c>
      <c r="E884" s="39" t="s">
        <v>630</v>
      </c>
      <c r="F884" s="39" t="s">
        <v>412</v>
      </c>
      <c r="G884" s="17" t="s">
        <v>1826</v>
      </c>
      <c r="H884" s="1" t="s">
        <v>1851</v>
      </c>
      <c r="I884" s="17" t="s">
        <v>1827</v>
      </c>
      <c r="J884" s="18">
        <v>159300000</v>
      </c>
      <c r="K884" s="17">
        <v>2</v>
      </c>
      <c r="L884" s="17">
        <v>26.02</v>
      </c>
    </row>
    <row r="885" spans="1:12" x14ac:dyDescent="0.25">
      <c r="A885" s="17">
        <v>2020</v>
      </c>
      <c r="B885" s="39" t="s">
        <v>412</v>
      </c>
      <c r="C885" s="39" t="s">
        <v>413</v>
      </c>
      <c r="D885" s="39" t="s">
        <v>754</v>
      </c>
      <c r="E885" s="39" t="s">
        <v>1828</v>
      </c>
      <c r="F885" s="39" t="s">
        <v>412</v>
      </c>
      <c r="G885" s="17" t="s">
        <v>1829</v>
      </c>
      <c r="H885" s="17">
        <v>446</v>
      </c>
      <c r="I885" s="17" t="s">
        <v>1830</v>
      </c>
      <c r="J885" s="8">
        <v>7434243000</v>
      </c>
      <c r="K885" s="17">
        <v>65</v>
      </c>
      <c r="L885" s="17">
        <v>998.14</v>
      </c>
    </row>
    <row r="886" spans="1:12" x14ac:dyDescent="0.25">
      <c r="A886" s="17">
        <v>2020</v>
      </c>
      <c r="B886" s="39" t="s">
        <v>412</v>
      </c>
      <c r="C886" s="39" t="s">
        <v>413</v>
      </c>
      <c r="D886" s="39" t="s">
        <v>754</v>
      </c>
      <c r="E886" s="39" t="s">
        <v>641</v>
      </c>
      <c r="F886" s="39" t="s">
        <v>412</v>
      </c>
      <c r="G886" s="17" t="s">
        <v>1831</v>
      </c>
      <c r="H886" s="17">
        <v>564</v>
      </c>
      <c r="I886" s="17" t="s">
        <v>1832</v>
      </c>
      <c r="J886" s="8">
        <v>2750000002</v>
      </c>
      <c r="K886" s="17">
        <v>51</v>
      </c>
      <c r="L886" s="17">
        <v>439.6</v>
      </c>
    </row>
    <row r="887" spans="1:12" x14ac:dyDescent="0.25">
      <c r="A887" s="17">
        <v>2020</v>
      </c>
      <c r="B887" s="39" t="s">
        <v>412</v>
      </c>
      <c r="C887" s="39" t="s">
        <v>413</v>
      </c>
      <c r="D887" s="39" t="s">
        <v>754</v>
      </c>
      <c r="E887" s="39" t="s">
        <v>641</v>
      </c>
      <c r="F887" s="39" t="s">
        <v>412</v>
      </c>
      <c r="G887" s="17" t="s">
        <v>1833</v>
      </c>
      <c r="H887" s="17">
        <v>520</v>
      </c>
      <c r="I887" s="17" t="s">
        <v>1834</v>
      </c>
      <c r="J887" s="8">
        <v>2885937502</v>
      </c>
      <c r="K887" s="17">
        <v>57</v>
      </c>
      <c r="L887" s="17">
        <v>462.1</v>
      </c>
    </row>
    <row r="888" spans="1:12" x14ac:dyDescent="0.25">
      <c r="A888" s="17">
        <v>2020</v>
      </c>
      <c r="B888" s="39" t="s">
        <v>412</v>
      </c>
      <c r="C888" s="39" t="s">
        <v>413</v>
      </c>
      <c r="D888" s="39" t="s">
        <v>1091</v>
      </c>
      <c r="E888" s="39" t="s">
        <v>1091</v>
      </c>
      <c r="F888" s="39" t="s">
        <v>412</v>
      </c>
      <c r="G888" s="17" t="s">
        <v>1835</v>
      </c>
      <c r="H888" s="17">
        <v>420</v>
      </c>
      <c r="I888" s="17" t="s">
        <v>1836</v>
      </c>
      <c r="J888" s="18">
        <v>22500000</v>
      </c>
      <c r="K888" s="17">
        <v>135</v>
      </c>
      <c r="L888" s="17">
        <v>4.3</v>
      </c>
    </row>
    <row r="889" spans="1:12" x14ac:dyDescent="0.25">
      <c r="A889" s="22">
        <v>2020</v>
      </c>
      <c r="B889" s="41" t="s">
        <v>412</v>
      </c>
      <c r="C889" s="41" t="s">
        <v>413</v>
      </c>
      <c r="D889" s="41" t="s">
        <v>641</v>
      </c>
      <c r="E889" s="41" t="s">
        <v>616</v>
      </c>
      <c r="F889" s="41" t="s">
        <v>412</v>
      </c>
      <c r="G889" s="22" t="s">
        <v>1837</v>
      </c>
      <c r="H889" s="22">
        <v>1637</v>
      </c>
      <c r="I889" s="22" t="s">
        <v>1838</v>
      </c>
      <c r="J889" s="33">
        <v>7603660000</v>
      </c>
      <c r="K889" s="22">
        <v>66</v>
      </c>
      <c r="L889" s="22">
        <v>804.6</v>
      </c>
    </row>
    <row r="890" spans="1:12" x14ac:dyDescent="0.25">
      <c r="A890" s="17">
        <v>2020</v>
      </c>
      <c r="B890" s="39" t="s">
        <v>412</v>
      </c>
      <c r="C890" s="39" t="s">
        <v>413</v>
      </c>
      <c r="D890" s="39" t="s">
        <v>496</v>
      </c>
      <c r="E890" s="39" t="s">
        <v>496</v>
      </c>
      <c r="F890" s="39" t="s">
        <v>412</v>
      </c>
      <c r="G890" s="24" t="s">
        <v>1839</v>
      </c>
      <c r="H890" s="17" t="s">
        <v>1870</v>
      </c>
      <c r="I890" s="17" t="s">
        <v>1840</v>
      </c>
      <c r="J890" s="18">
        <v>7721000</v>
      </c>
      <c r="K890" s="17">
        <v>129</v>
      </c>
      <c r="L890" s="17">
        <v>1.52</v>
      </c>
    </row>
    <row r="891" spans="1:12" x14ac:dyDescent="0.25">
      <c r="A891" s="22">
        <v>2021</v>
      </c>
      <c r="B891" s="41" t="s">
        <v>412</v>
      </c>
      <c r="C891" s="41" t="s">
        <v>413</v>
      </c>
      <c r="D891" s="41" t="s">
        <v>616</v>
      </c>
      <c r="E891" s="41" t="s">
        <v>616</v>
      </c>
      <c r="F891" s="41" t="s">
        <v>412</v>
      </c>
      <c r="G891" s="22" t="s">
        <v>1841</v>
      </c>
      <c r="H891" s="22">
        <v>778</v>
      </c>
      <c r="I891" s="25" t="s">
        <v>1842</v>
      </c>
      <c r="J891" s="33">
        <v>1702000000</v>
      </c>
      <c r="K891" s="22">
        <v>30</v>
      </c>
      <c r="L891" s="22">
        <v>270</v>
      </c>
    </row>
    <row r="892" spans="1:12" x14ac:dyDescent="0.25">
      <c r="A892" s="17">
        <v>2022</v>
      </c>
      <c r="B892" s="39" t="s">
        <v>433</v>
      </c>
      <c r="C892" s="39" t="s">
        <v>434</v>
      </c>
      <c r="D892" s="39" t="s">
        <v>435</v>
      </c>
      <c r="E892" s="39" t="s">
        <v>542</v>
      </c>
      <c r="F892" s="39" t="s">
        <v>436</v>
      </c>
      <c r="G892" s="17" t="s">
        <v>1885</v>
      </c>
      <c r="H892" s="17">
        <v>250</v>
      </c>
      <c r="I892" s="17" t="s">
        <v>1843</v>
      </c>
      <c r="J892" s="18">
        <v>1324720000</v>
      </c>
      <c r="K892" s="17">
        <v>33</v>
      </c>
      <c r="L892" s="17">
        <v>259.82</v>
      </c>
    </row>
    <row r="893" spans="1:12" x14ac:dyDescent="0.25">
      <c r="A893" s="17">
        <v>2022</v>
      </c>
      <c r="B893" s="39" t="s">
        <v>433</v>
      </c>
      <c r="C893" s="39" t="s">
        <v>434</v>
      </c>
      <c r="D893" s="39" t="s">
        <v>435</v>
      </c>
      <c r="E893" s="39" t="s">
        <v>542</v>
      </c>
      <c r="F893" s="39" t="s">
        <v>436</v>
      </c>
      <c r="G893" s="17" t="s">
        <v>1885</v>
      </c>
      <c r="H893" s="17">
        <v>250</v>
      </c>
      <c r="I893" s="17" t="s">
        <v>1844</v>
      </c>
      <c r="J893" s="18">
        <v>120000000</v>
      </c>
      <c r="K893" s="26" t="s">
        <v>854</v>
      </c>
      <c r="L893" s="17">
        <v>40</v>
      </c>
    </row>
    <row r="894" spans="1:12" x14ac:dyDescent="0.25">
      <c r="A894" s="17">
        <v>2022</v>
      </c>
      <c r="B894" s="39" t="s">
        <v>433</v>
      </c>
      <c r="C894" s="39" t="s">
        <v>434</v>
      </c>
      <c r="D894" s="39" t="s">
        <v>435</v>
      </c>
      <c r="E894" s="39" t="s">
        <v>435</v>
      </c>
      <c r="F894" s="39" t="s">
        <v>436</v>
      </c>
      <c r="G894" s="17" t="s">
        <v>1885</v>
      </c>
      <c r="H894" s="17">
        <v>250</v>
      </c>
      <c r="I894" s="17" t="s">
        <v>1845</v>
      </c>
      <c r="J894" s="18">
        <v>680000000</v>
      </c>
      <c r="K894" s="26" t="s">
        <v>854</v>
      </c>
      <c r="L894" s="17">
        <v>86.55</v>
      </c>
    </row>
    <row r="895" spans="1:12" x14ac:dyDescent="0.25">
      <c r="A895" s="17">
        <v>2022</v>
      </c>
      <c r="B895" s="39" t="s">
        <v>433</v>
      </c>
      <c r="C895" s="39" t="s">
        <v>434</v>
      </c>
      <c r="D895" s="39" t="s">
        <v>435</v>
      </c>
      <c r="E895" s="39" t="s">
        <v>435</v>
      </c>
      <c r="F895" s="39" t="s">
        <v>436</v>
      </c>
      <c r="G895" s="17" t="s">
        <v>1885</v>
      </c>
      <c r="H895" s="17">
        <v>250</v>
      </c>
      <c r="I895" s="17" t="s">
        <v>1846</v>
      </c>
      <c r="J895" s="18">
        <v>40720000</v>
      </c>
      <c r="K895" s="26" t="s">
        <v>854</v>
      </c>
      <c r="L895" s="17">
        <v>5.0599999999999996</v>
      </c>
    </row>
    <row r="896" spans="1:12" x14ac:dyDescent="0.25">
      <c r="A896" s="17">
        <v>2022</v>
      </c>
      <c r="B896" s="39" t="s">
        <v>412</v>
      </c>
      <c r="C896" s="39" t="s">
        <v>422</v>
      </c>
      <c r="D896" s="39" t="s">
        <v>486</v>
      </c>
      <c r="E896" s="39" t="s">
        <v>630</v>
      </c>
      <c r="F896" s="39" t="s">
        <v>412</v>
      </c>
      <c r="G896" s="17" t="s">
        <v>1847</v>
      </c>
      <c r="H896" s="17" t="s">
        <v>1871</v>
      </c>
      <c r="I896" s="17" t="s">
        <v>1886</v>
      </c>
      <c r="J896" s="18">
        <v>1560000000</v>
      </c>
      <c r="K896" s="17">
        <v>6</v>
      </c>
      <c r="L896" s="17">
        <v>301.10000000000002</v>
      </c>
    </row>
    <row r="897" spans="1:12" x14ac:dyDescent="0.25">
      <c r="A897" s="17">
        <v>2022</v>
      </c>
      <c r="B897" s="39" t="s">
        <v>412</v>
      </c>
      <c r="C897" s="39" t="s">
        <v>413</v>
      </c>
      <c r="D897" s="39" t="s">
        <v>964</v>
      </c>
      <c r="E897" s="39" t="s">
        <v>684</v>
      </c>
      <c r="F897" s="39" t="s">
        <v>412</v>
      </c>
      <c r="G897" s="17" t="s">
        <v>1872</v>
      </c>
      <c r="H897" s="17">
        <v>1764</v>
      </c>
      <c r="I897" s="17" t="s">
        <v>1879</v>
      </c>
      <c r="J897" s="17">
        <v>1470000000</v>
      </c>
      <c r="K897" s="17">
        <v>23</v>
      </c>
      <c r="L897" s="17">
        <v>252.1</v>
      </c>
    </row>
    <row r="898" spans="1:12" x14ac:dyDescent="0.25">
      <c r="A898" s="17">
        <v>2022</v>
      </c>
      <c r="B898" s="39" t="s">
        <v>412</v>
      </c>
      <c r="C898" s="39" t="s">
        <v>422</v>
      </c>
      <c r="D898" s="39" t="s">
        <v>581</v>
      </c>
      <c r="E898" s="39" t="s">
        <v>586</v>
      </c>
      <c r="F898" s="39" t="s">
        <v>412</v>
      </c>
      <c r="G898" s="17" t="s">
        <v>1873</v>
      </c>
      <c r="H898" s="17">
        <v>2050</v>
      </c>
      <c r="I898" s="17" t="s">
        <v>1880</v>
      </c>
      <c r="J898" s="18">
        <v>3200000000</v>
      </c>
      <c r="K898" s="17">
        <v>29</v>
      </c>
      <c r="L898" s="17">
        <v>513.29999999999995</v>
      </c>
    </row>
    <row r="899" spans="1:12" x14ac:dyDescent="0.25">
      <c r="A899" s="17">
        <v>2022</v>
      </c>
      <c r="B899" s="39" t="s">
        <v>412</v>
      </c>
      <c r="C899" s="39" t="s">
        <v>422</v>
      </c>
      <c r="D899" s="39" t="s">
        <v>581</v>
      </c>
      <c r="E899" s="39" t="s">
        <v>586</v>
      </c>
      <c r="F899" s="39" t="s">
        <v>412</v>
      </c>
      <c r="G899" s="17" t="s">
        <v>1874</v>
      </c>
      <c r="H899" s="17">
        <v>1992</v>
      </c>
      <c r="I899" s="17" t="s">
        <v>1881</v>
      </c>
      <c r="J899" s="18">
        <v>3320000000</v>
      </c>
      <c r="K899" s="17">
        <v>41</v>
      </c>
      <c r="L899" s="17">
        <v>940.4</v>
      </c>
    </row>
    <row r="900" spans="1:12" x14ac:dyDescent="0.25">
      <c r="A900" s="17">
        <v>2022</v>
      </c>
      <c r="B900" s="39" t="s">
        <v>412</v>
      </c>
      <c r="C900" s="39" t="s">
        <v>422</v>
      </c>
      <c r="D900" s="39" t="s">
        <v>423</v>
      </c>
      <c r="E900" s="39" t="s">
        <v>423</v>
      </c>
      <c r="F900" s="39" t="s">
        <v>412</v>
      </c>
      <c r="G900" s="17" t="s">
        <v>1875</v>
      </c>
      <c r="H900" s="17">
        <v>793</v>
      </c>
      <c r="I900" s="17" t="s">
        <v>1882</v>
      </c>
      <c r="J900" s="18">
        <v>1638829124</v>
      </c>
      <c r="K900" s="17">
        <v>53</v>
      </c>
      <c r="L900" s="17">
        <v>682</v>
      </c>
    </row>
    <row r="901" spans="1:12" x14ac:dyDescent="0.25">
      <c r="A901" s="17">
        <v>2022</v>
      </c>
      <c r="B901" s="39" t="s">
        <v>412</v>
      </c>
      <c r="C901" s="39" t="s">
        <v>413</v>
      </c>
      <c r="D901" s="39" t="s">
        <v>507</v>
      </c>
      <c r="E901" s="39" t="s">
        <v>507</v>
      </c>
      <c r="F901" s="39" t="s">
        <v>412</v>
      </c>
      <c r="G901" s="17" t="s">
        <v>1876</v>
      </c>
      <c r="H901" s="17">
        <v>131</v>
      </c>
      <c r="I901" s="17" t="s">
        <v>1883</v>
      </c>
      <c r="J901" s="18">
        <v>2974240000</v>
      </c>
      <c r="K901" s="17">
        <v>43</v>
      </c>
      <c r="L901" s="17">
        <v>481.2</v>
      </c>
    </row>
    <row r="902" spans="1:12" x14ac:dyDescent="0.25">
      <c r="A902" s="17">
        <v>2022</v>
      </c>
      <c r="B902" s="39" t="s">
        <v>412</v>
      </c>
      <c r="C902" s="39" t="s">
        <v>413</v>
      </c>
      <c r="D902" s="39" t="s">
        <v>500</v>
      </c>
      <c r="E902" s="39" t="s">
        <v>500</v>
      </c>
      <c r="F902" s="39" t="s">
        <v>412</v>
      </c>
      <c r="G902" s="17" t="s">
        <v>1074</v>
      </c>
      <c r="H902" s="17">
        <v>115</v>
      </c>
      <c r="I902" s="17" t="s">
        <v>1884</v>
      </c>
      <c r="J902" s="18">
        <v>200000000</v>
      </c>
      <c r="K902" s="17">
        <v>74</v>
      </c>
      <c r="L902" s="17">
        <v>15.8</v>
      </c>
    </row>
    <row r="903" spans="1:12" x14ac:dyDescent="0.25">
      <c r="A903" s="17">
        <v>2022</v>
      </c>
      <c r="B903" s="39" t="s">
        <v>433</v>
      </c>
      <c r="C903" s="39" t="s">
        <v>434</v>
      </c>
      <c r="D903" s="39" t="s">
        <v>444</v>
      </c>
      <c r="E903" s="39" t="s">
        <v>444</v>
      </c>
      <c r="F903" s="39" t="s">
        <v>436</v>
      </c>
      <c r="G903" s="17" t="s">
        <v>1877</v>
      </c>
      <c r="H903" s="17" t="s">
        <v>1878</v>
      </c>
      <c r="I903" s="17" t="s">
        <v>1197</v>
      </c>
      <c r="J903" s="18">
        <v>98691182</v>
      </c>
      <c r="K903" s="1">
        <v>1409</v>
      </c>
      <c r="L903" s="17">
        <v>6.6</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4C5FC-7918-4F56-81ED-CD69520A2580}">
  <dimension ref="F19:H19"/>
  <sheetViews>
    <sheetView topLeftCell="A2" workbookViewId="0">
      <selection activeCell="F22" sqref="F22"/>
    </sheetView>
  </sheetViews>
  <sheetFormatPr baseColWidth="10" defaultRowHeight="15" x14ac:dyDescent="0.25"/>
  <sheetData>
    <row r="19" spans="6:8" x14ac:dyDescent="0.25">
      <c r="F19">
        <v>5730</v>
      </c>
      <c r="G19">
        <v>31660</v>
      </c>
      <c r="H19" s="16">
        <f>G19*F19</f>
        <v>181411800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workbookViewId="0">
      <selection activeCell="I26" sqref="I26"/>
    </sheetView>
  </sheetViews>
  <sheetFormatPr baseColWidth="10" defaultRowHeight="15" x14ac:dyDescent="0.25"/>
  <sheetData>
    <row r="1" spans="1:3" ht="15.75" thickBot="1" x14ac:dyDescent="0.3">
      <c r="A1" s="19" t="s">
        <v>334</v>
      </c>
      <c r="B1" s="19"/>
      <c r="C1" s="19"/>
    </row>
    <row r="2" spans="1:3" x14ac:dyDescent="0.25">
      <c r="A2" t="s">
        <v>0</v>
      </c>
      <c r="B2" t="s">
        <v>335</v>
      </c>
      <c r="C2" t="s">
        <v>336</v>
      </c>
    </row>
    <row r="3" spans="1:3" x14ac:dyDescent="0.25">
      <c r="A3">
        <v>1994</v>
      </c>
      <c r="B3">
        <v>1.089</v>
      </c>
      <c r="C3">
        <f>B3*B4*B5*B6*B7*B8*B9*B10*B11*B12*B13*B14*B15*B16*B17*B18*B19*B20*B21*B22*B23*B24</f>
        <v>2.4307089420062731</v>
      </c>
    </row>
    <row r="4" spans="1:3" x14ac:dyDescent="0.25">
      <c r="A4">
        <v>1995</v>
      </c>
      <c r="B4">
        <v>1.0820000000000001</v>
      </c>
      <c r="C4">
        <f>B4*B5*B6*B7*B8*B9*B10*B11*B12*B13*B14*B15*B16*B17*B18*B19*B20*B21*B22*B23*B24</f>
        <v>2.2320559614382671</v>
      </c>
    </row>
    <row r="5" spans="1:3" x14ac:dyDescent="0.25">
      <c r="A5">
        <v>1996</v>
      </c>
      <c r="B5">
        <v>1.0660000000000001</v>
      </c>
      <c r="C5">
        <f>B5*B6*B7*B8*B9*B10*B11*B12*B13*B14*B15*B16*B17*B18*B19*B20*B21*B22*B23*B24</f>
        <v>2.0628983007747395</v>
      </c>
    </row>
    <row r="6" spans="1:3" x14ac:dyDescent="0.25">
      <c r="A6">
        <v>1997</v>
      </c>
      <c r="B6">
        <v>1.0629999999999999</v>
      </c>
      <c r="C6">
        <f>B6*B7*B8*B9*B10*B11*B12*B13*B14*B15*B16*B17*B18*B19*B20*B21*B22*B23*B24</f>
        <v>1.9351766423778036</v>
      </c>
    </row>
    <row r="7" spans="1:3" x14ac:dyDescent="0.25">
      <c r="A7">
        <v>1998</v>
      </c>
      <c r="B7">
        <v>1.0429999999999999</v>
      </c>
      <c r="C7">
        <f>B7*B8*B9*B10*B11*B12*B13*B14*B15*B16*B17*B18*B19*B20*B21*B22*B23*B24</f>
        <v>1.8204860229330238</v>
      </c>
    </row>
    <row r="8" spans="1:3" x14ac:dyDescent="0.25">
      <c r="A8">
        <v>1999</v>
      </c>
      <c r="B8">
        <v>1.026</v>
      </c>
      <c r="C8">
        <f>B8*B9*B10*B11*B12*B13*B14*B15*B16*B17*B18*B19*B20*B21*B22*B23*B24</f>
        <v>1.7454324285072138</v>
      </c>
    </row>
    <row r="9" spans="1:3" x14ac:dyDescent="0.25">
      <c r="A9">
        <v>2000</v>
      </c>
      <c r="B9">
        <v>1.0469999999999999</v>
      </c>
      <c r="C9">
        <f>B9*B10*B11*B12*B13*B14*B15*B16*B17*B18*B19*B20*B21*B22*B23*B24</f>
        <v>1.7012011973754519</v>
      </c>
    </row>
    <row r="10" spans="1:3" x14ac:dyDescent="0.25">
      <c r="A10">
        <v>2001</v>
      </c>
      <c r="B10">
        <v>1.0309999999999999</v>
      </c>
      <c r="C10">
        <f>B10*B11*B12*B13*B14*B15*B16*B17*B18*B19*B20*B21*B22*B23*B24</f>
        <v>1.6248339994034884</v>
      </c>
    </row>
    <row r="11" spans="1:3" x14ac:dyDescent="0.25">
      <c r="A11">
        <v>2002</v>
      </c>
      <c r="B11">
        <v>1.03</v>
      </c>
      <c r="C11">
        <f>B11*B12*B13*B14*B15*B16*B17*B18*B19*B20*B21*B22*B23*B24</f>
        <v>1.5759786609151192</v>
      </c>
    </row>
    <row r="12" spans="1:3" x14ac:dyDescent="0.25">
      <c r="A12">
        <v>2003</v>
      </c>
      <c r="B12">
        <v>1.01</v>
      </c>
      <c r="C12">
        <f>B12*B13*B14*B15*B16*B17*B18*B19*B20*B21*B22*B23*B24</f>
        <v>1.530076369820504</v>
      </c>
    </row>
    <row r="13" spans="1:3" x14ac:dyDescent="0.25">
      <c r="A13">
        <v>2004</v>
      </c>
      <c r="B13">
        <v>1.0249999999999999</v>
      </c>
      <c r="C13">
        <f>B13*B14*B15*B16*B17*B18*B19*B20*B21*B22*B23*B24</f>
        <v>1.5149270988321824</v>
      </c>
    </row>
    <row r="14" spans="1:3" x14ac:dyDescent="0.25">
      <c r="A14">
        <v>2005</v>
      </c>
      <c r="B14">
        <v>1.036</v>
      </c>
      <c r="C14">
        <f>B14*B15*B16*B17*B18*B19*B20*B21*B22*B23*B24</f>
        <v>1.4779776573972512</v>
      </c>
    </row>
    <row r="15" spans="1:3" x14ac:dyDescent="0.25">
      <c r="A15">
        <v>2006</v>
      </c>
      <c r="B15">
        <v>1.0209999999999999</v>
      </c>
      <c r="C15">
        <f>B15*B16*B17*B18*B19*B20*B21*B22*B23*B24</f>
        <v>1.4266193604220572</v>
      </c>
    </row>
    <row r="16" spans="1:3" x14ac:dyDescent="0.25">
      <c r="A16">
        <v>2007</v>
      </c>
      <c r="B16">
        <v>1.0740000000000001</v>
      </c>
      <c r="C16">
        <f>B16*B17*B18*B19*B20*B21*B22*B23*B24</f>
        <v>1.3972765528129845</v>
      </c>
    </row>
    <row r="17" spans="1:3" x14ac:dyDescent="0.25">
      <c r="A17">
        <v>2008</v>
      </c>
      <c r="B17">
        <v>1.089</v>
      </c>
      <c r="C17">
        <f>B17*B18*B19*B20*B21*B22*B23*B24</f>
        <v>1.3010023769208421</v>
      </c>
    </row>
    <row r="18" spans="1:3" x14ac:dyDescent="0.25">
      <c r="A18">
        <v>2009</v>
      </c>
      <c r="B18">
        <v>0.97699999999999998</v>
      </c>
      <c r="C18">
        <f>B18*B19*B20*B21*B22*B23*B24</f>
        <v>1.1946761955195977</v>
      </c>
    </row>
    <row r="19" spans="1:3" x14ac:dyDescent="0.25">
      <c r="A19">
        <v>2010</v>
      </c>
      <c r="B19">
        <v>1.0249999999999999</v>
      </c>
      <c r="C19">
        <f>B19*B20*B21*B22*B23*B24</f>
        <v>1.2228006095389947</v>
      </c>
    </row>
    <row r="20" spans="1:3" x14ac:dyDescent="0.25">
      <c r="A20">
        <v>2011</v>
      </c>
      <c r="B20">
        <v>1.0389999999999999</v>
      </c>
      <c r="C20">
        <f>B20*B21*B22*B23*B24</f>
        <v>1.1929762044282877</v>
      </c>
    </row>
    <row r="21" spans="1:3" x14ac:dyDescent="0.25">
      <c r="A21">
        <v>2012</v>
      </c>
      <c r="B21">
        <v>1.0209999999999999</v>
      </c>
      <c r="C21">
        <f>B21*B22*B23*B24</f>
        <v>1.1481965393919997</v>
      </c>
    </row>
    <row r="22" spans="1:3" x14ac:dyDescent="0.25">
      <c r="A22">
        <v>2013</v>
      </c>
      <c r="B22">
        <v>1.024</v>
      </c>
      <c r="C22">
        <f>B22*B23*B24</f>
        <v>1.1245803519999999</v>
      </c>
    </row>
    <row r="23" spans="1:3" x14ac:dyDescent="0.25">
      <c r="A23">
        <v>2014</v>
      </c>
      <c r="B23">
        <v>1.0569999999999999</v>
      </c>
      <c r="C23">
        <f>B23*B24</f>
        <v>1.0982229999999999</v>
      </c>
    </row>
    <row r="24" spans="1:3" ht="15.75" thickBot="1" x14ac:dyDescent="0.3">
      <c r="A24">
        <v>2015</v>
      </c>
      <c r="B24">
        <v>1.0389999999999999</v>
      </c>
      <c r="C24">
        <f>B24</f>
        <v>1.0389999999999999</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F329"/>
  <sheetViews>
    <sheetView workbookViewId="0">
      <selection activeCell="B5" sqref="B5:F329"/>
    </sheetView>
  </sheetViews>
  <sheetFormatPr baseColWidth="10" defaultRowHeight="15" x14ac:dyDescent="0.25"/>
  <cols>
    <col min="3" max="3" width="20.28515625" customWidth="1"/>
    <col min="4" max="4" width="20.85546875" customWidth="1"/>
  </cols>
  <sheetData>
    <row r="5" spans="2:6" x14ac:dyDescent="0.25">
      <c r="B5" t="s">
        <v>329</v>
      </c>
      <c r="C5" t="s">
        <v>224</v>
      </c>
      <c r="D5" t="s">
        <v>226</v>
      </c>
      <c r="E5" t="s">
        <v>225</v>
      </c>
      <c r="F5" t="s">
        <v>227</v>
      </c>
    </row>
    <row r="6" spans="2:6" x14ac:dyDescent="0.25">
      <c r="B6">
        <v>1</v>
      </c>
      <c r="C6" t="s">
        <v>170</v>
      </c>
      <c r="D6">
        <v>69.19</v>
      </c>
      <c r="E6">
        <v>30.81</v>
      </c>
      <c r="F6">
        <v>100</v>
      </c>
    </row>
    <row r="7" spans="2:6" x14ac:dyDescent="0.25">
      <c r="B7">
        <v>2</v>
      </c>
      <c r="C7" t="s">
        <v>217</v>
      </c>
      <c r="D7">
        <v>61.42</v>
      </c>
      <c r="E7">
        <v>38.58</v>
      </c>
      <c r="F7">
        <v>100</v>
      </c>
    </row>
    <row r="8" spans="2:6" x14ac:dyDescent="0.25">
      <c r="B8">
        <v>3</v>
      </c>
      <c r="C8" t="s">
        <v>204</v>
      </c>
      <c r="D8">
        <v>55.76</v>
      </c>
      <c r="E8">
        <v>44.24</v>
      </c>
      <c r="F8">
        <v>100</v>
      </c>
    </row>
    <row r="9" spans="2:6" x14ac:dyDescent="0.25">
      <c r="B9">
        <v>4</v>
      </c>
      <c r="C9" t="s">
        <v>202</v>
      </c>
      <c r="D9">
        <v>52.56</v>
      </c>
      <c r="E9">
        <v>47.44</v>
      </c>
      <c r="F9">
        <v>100</v>
      </c>
    </row>
    <row r="10" spans="2:6" x14ac:dyDescent="0.25">
      <c r="B10">
        <v>5</v>
      </c>
      <c r="C10" t="s">
        <v>208</v>
      </c>
      <c r="D10">
        <v>52.16</v>
      </c>
      <c r="E10">
        <v>47.84</v>
      </c>
      <c r="F10">
        <v>100</v>
      </c>
    </row>
    <row r="11" spans="2:6" x14ac:dyDescent="0.25">
      <c r="B11">
        <v>6</v>
      </c>
      <c r="C11" t="s">
        <v>209</v>
      </c>
      <c r="D11">
        <v>52.07</v>
      </c>
      <c r="E11">
        <v>47.93</v>
      </c>
      <c r="F11">
        <v>100</v>
      </c>
    </row>
    <row r="12" spans="2:6" x14ac:dyDescent="0.25">
      <c r="B12">
        <v>7</v>
      </c>
      <c r="C12" t="s">
        <v>219</v>
      </c>
      <c r="D12">
        <v>51.9</v>
      </c>
      <c r="E12">
        <v>48.1</v>
      </c>
      <c r="F12">
        <v>100</v>
      </c>
    </row>
    <row r="13" spans="2:6" x14ac:dyDescent="0.25">
      <c r="B13">
        <v>8</v>
      </c>
      <c r="C13" t="s">
        <v>152</v>
      </c>
      <c r="D13">
        <v>51.57</v>
      </c>
      <c r="E13">
        <v>48.43</v>
      </c>
      <c r="F13">
        <v>100</v>
      </c>
    </row>
    <row r="14" spans="2:6" x14ac:dyDescent="0.25">
      <c r="B14">
        <v>9</v>
      </c>
      <c r="C14" t="s">
        <v>250</v>
      </c>
      <c r="D14">
        <v>48.93</v>
      </c>
      <c r="E14">
        <v>51.07</v>
      </c>
      <c r="F14">
        <v>100</v>
      </c>
    </row>
    <row r="15" spans="2:6" x14ac:dyDescent="0.25">
      <c r="B15">
        <v>10</v>
      </c>
      <c r="C15" t="s">
        <v>38</v>
      </c>
      <c r="D15">
        <v>48.38</v>
      </c>
      <c r="E15">
        <v>51.62</v>
      </c>
      <c r="F15">
        <v>100</v>
      </c>
    </row>
    <row r="16" spans="2:6" x14ac:dyDescent="0.25">
      <c r="B16">
        <v>11</v>
      </c>
      <c r="C16" t="s">
        <v>207</v>
      </c>
      <c r="D16">
        <v>46.51</v>
      </c>
      <c r="E16">
        <v>53.49</v>
      </c>
      <c r="F16">
        <v>100</v>
      </c>
    </row>
    <row r="17" spans="2:6" x14ac:dyDescent="0.25">
      <c r="B17">
        <v>12</v>
      </c>
      <c r="C17" t="s">
        <v>190</v>
      </c>
      <c r="D17">
        <v>46.49</v>
      </c>
      <c r="E17">
        <v>53.51</v>
      </c>
      <c r="F17">
        <v>100</v>
      </c>
    </row>
    <row r="18" spans="2:6" x14ac:dyDescent="0.25">
      <c r="B18">
        <v>13</v>
      </c>
      <c r="C18" t="s">
        <v>201</v>
      </c>
      <c r="D18">
        <v>45.34</v>
      </c>
      <c r="E18">
        <v>54.66</v>
      </c>
      <c r="F18">
        <v>100</v>
      </c>
    </row>
    <row r="19" spans="2:6" x14ac:dyDescent="0.25">
      <c r="B19">
        <v>14</v>
      </c>
      <c r="C19" t="s">
        <v>31</v>
      </c>
      <c r="D19">
        <v>44.79</v>
      </c>
      <c r="E19">
        <v>55.21</v>
      </c>
      <c r="F19">
        <v>100</v>
      </c>
    </row>
    <row r="20" spans="2:6" x14ac:dyDescent="0.25">
      <c r="B20">
        <v>15</v>
      </c>
      <c r="C20" t="s">
        <v>193</v>
      </c>
      <c r="D20">
        <v>44.59</v>
      </c>
      <c r="E20">
        <v>55.41</v>
      </c>
      <c r="F20">
        <v>100</v>
      </c>
    </row>
    <row r="21" spans="2:6" x14ac:dyDescent="0.25">
      <c r="B21">
        <v>16</v>
      </c>
      <c r="C21" t="s">
        <v>175</v>
      </c>
      <c r="D21">
        <v>44.17</v>
      </c>
      <c r="E21">
        <v>55.83</v>
      </c>
      <c r="F21">
        <v>100</v>
      </c>
    </row>
    <row r="22" spans="2:6" x14ac:dyDescent="0.25">
      <c r="B22">
        <v>17</v>
      </c>
      <c r="C22" t="s">
        <v>188</v>
      </c>
      <c r="D22">
        <v>43.8</v>
      </c>
      <c r="E22">
        <v>56.2</v>
      </c>
      <c r="F22">
        <v>100</v>
      </c>
    </row>
    <row r="23" spans="2:6" x14ac:dyDescent="0.25">
      <c r="B23">
        <v>18</v>
      </c>
      <c r="C23" t="s">
        <v>110</v>
      </c>
      <c r="D23">
        <v>43.31</v>
      </c>
      <c r="E23">
        <v>56.69</v>
      </c>
      <c r="F23">
        <v>100</v>
      </c>
    </row>
    <row r="24" spans="2:6" x14ac:dyDescent="0.25">
      <c r="B24">
        <v>19</v>
      </c>
      <c r="C24" t="s">
        <v>218</v>
      </c>
      <c r="D24">
        <v>43.05</v>
      </c>
      <c r="E24">
        <v>56.95</v>
      </c>
      <c r="F24">
        <v>100</v>
      </c>
    </row>
    <row r="25" spans="2:6" x14ac:dyDescent="0.25">
      <c r="B25">
        <v>20</v>
      </c>
      <c r="C25" t="s">
        <v>229</v>
      </c>
      <c r="D25">
        <v>42.28</v>
      </c>
      <c r="E25">
        <v>57.72</v>
      </c>
      <c r="F25">
        <v>100</v>
      </c>
    </row>
    <row r="26" spans="2:6" x14ac:dyDescent="0.25">
      <c r="B26">
        <v>21</v>
      </c>
      <c r="C26" t="s">
        <v>323</v>
      </c>
      <c r="D26">
        <v>41.85</v>
      </c>
      <c r="E26">
        <v>58.15</v>
      </c>
      <c r="F26">
        <v>100</v>
      </c>
    </row>
    <row r="27" spans="2:6" x14ac:dyDescent="0.25">
      <c r="B27">
        <v>22</v>
      </c>
      <c r="C27" t="s">
        <v>178</v>
      </c>
      <c r="D27">
        <v>41.42</v>
      </c>
      <c r="E27">
        <v>58.58</v>
      </c>
      <c r="F27">
        <v>100</v>
      </c>
    </row>
    <row r="28" spans="2:6" x14ac:dyDescent="0.25">
      <c r="B28">
        <v>23</v>
      </c>
      <c r="C28" t="s">
        <v>177</v>
      </c>
      <c r="D28">
        <v>41.12</v>
      </c>
      <c r="E28">
        <v>58.88</v>
      </c>
      <c r="F28">
        <v>100</v>
      </c>
    </row>
    <row r="29" spans="2:6" x14ac:dyDescent="0.25">
      <c r="B29">
        <v>24</v>
      </c>
      <c r="C29" t="s">
        <v>216</v>
      </c>
      <c r="D29">
        <v>40.97</v>
      </c>
      <c r="E29">
        <v>59.03</v>
      </c>
      <c r="F29">
        <v>100</v>
      </c>
    </row>
    <row r="30" spans="2:6" x14ac:dyDescent="0.25">
      <c r="B30">
        <v>25</v>
      </c>
      <c r="C30" t="s">
        <v>198</v>
      </c>
      <c r="D30">
        <v>40.9</v>
      </c>
      <c r="E30">
        <v>59.1</v>
      </c>
      <c r="F30">
        <v>100</v>
      </c>
    </row>
    <row r="31" spans="2:6" x14ac:dyDescent="0.25">
      <c r="B31">
        <v>26</v>
      </c>
      <c r="C31" t="s">
        <v>318</v>
      </c>
      <c r="D31">
        <v>40.26</v>
      </c>
      <c r="E31">
        <v>59.74</v>
      </c>
      <c r="F31">
        <v>100</v>
      </c>
    </row>
    <row r="32" spans="2:6" x14ac:dyDescent="0.25">
      <c r="B32">
        <v>27</v>
      </c>
      <c r="C32" t="s">
        <v>238</v>
      </c>
      <c r="D32">
        <v>39.229999999999997</v>
      </c>
      <c r="E32">
        <v>60.77</v>
      </c>
      <c r="F32">
        <v>100</v>
      </c>
    </row>
    <row r="33" spans="2:6" x14ac:dyDescent="0.25">
      <c r="B33">
        <v>28</v>
      </c>
      <c r="C33" t="s">
        <v>163</v>
      </c>
      <c r="D33">
        <v>38.840000000000003</v>
      </c>
      <c r="E33">
        <v>61.16</v>
      </c>
      <c r="F33">
        <v>100</v>
      </c>
    </row>
    <row r="34" spans="2:6" x14ac:dyDescent="0.25">
      <c r="B34">
        <v>29</v>
      </c>
      <c r="C34" t="s">
        <v>165</v>
      </c>
      <c r="D34">
        <v>38.369999999999997</v>
      </c>
      <c r="E34">
        <v>61.63</v>
      </c>
      <c r="F34">
        <v>100</v>
      </c>
    </row>
    <row r="35" spans="2:6" x14ac:dyDescent="0.25">
      <c r="B35">
        <v>30</v>
      </c>
      <c r="C35" t="s">
        <v>251</v>
      </c>
      <c r="D35">
        <v>38.270000000000003</v>
      </c>
      <c r="E35">
        <v>61.73</v>
      </c>
      <c r="F35">
        <v>100</v>
      </c>
    </row>
    <row r="36" spans="2:6" x14ac:dyDescent="0.25">
      <c r="B36">
        <v>31</v>
      </c>
      <c r="C36" t="s">
        <v>129</v>
      </c>
      <c r="D36">
        <v>37.950000000000003</v>
      </c>
      <c r="E36">
        <v>62.05</v>
      </c>
      <c r="F36">
        <v>100</v>
      </c>
    </row>
    <row r="37" spans="2:6" x14ac:dyDescent="0.25">
      <c r="B37">
        <v>32</v>
      </c>
      <c r="C37" t="s">
        <v>158</v>
      </c>
      <c r="D37">
        <v>37.78</v>
      </c>
      <c r="E37">
        <v>62.22</v>
      </c>
      <c r="F37">
        <v>100</v>
      </c>
    </row>
    <row r="38" spans="2:6" x14ac:dyDescent="0.25">
      <c r="B38">
        <v>33</v>
      </c>
      <c r="C38" t="s">
        <v>172</v>
      </c>
      <c r="D38">
        <v>37.770000000000003</v>
      </c>
      <c r="E38">
        <v>62.23</v>
      </c>
      <c r="F38">
        <v>100</v>
      </c>
    </row>
    <row r="39" spans="2:6" x14ac:dyDescent="0.25">
      <c r="B39">
        <v>34</v>
      </c>
      <c r="C39" t="s">
        <v>173</v>
      </c>
      <c r="D39">
        <v>37.590000000000003</v>
      </c>
      <c r="E39">
        <v>62.41</v>
      </c>
      <c r="F39">
        <v>100</v>
      </c>
    </row>
    <row r="40" spans="2:6" x14ac:dyDescent="0.25">
      <c r="B40">
        <v>35</v>
      </c>
      <c r="C40" t="s">
        <v>315</v>
      </c>
      <c r="D40">
        <v>37.450000000000003</v>
      </c>
      <c r="E40">
        <v>62.55</v>
      </c>
      <c r="F40">
        <v>100</v>
      </c>
    </row>
    <row r="41" spans="2:6" x14ac:dyDescent="0.25">
      <c r="B41">
        <v>36</v>
      </c>
      <c r="C41" t="s">
        <v>220</v>
      </c>
      <c r="D41">
        <v>37.39</v>
      </c>
      <c r="E41">
        <v>62.61</v>
      </c>
      <c r="F41">
        <v>100</v>
      </c>
    </row>
    <row r="42" spans="2:6" x14ac:dyDescent="0.25">
      <c r="B42">
        <v>37</v>
      </c>
      <c r="C42" t="s">
        <v>35</v>
      </c>
      <c r="D42">
        <v>37.15</v>
      </c>
      <c r="E42">
        <v>62.85</v>
      </c>
      <c r="F42">
        <v>100</v>
      </c>
    </row>
    <row r="43" spans="2:6" x14ac:dyDescent="0.25">
      <c r="B43">
        <v>38</v>
      </c>
      <c r="C43" t="s">
        <v>194</v>
      </c>
      <c r="D43">
        <v>36.75</v>
      </c>
      <c r="E43">
        <v>63.25</v>
      </c>
      <c r="F43">
        <v>100</v>
      </c>
    </row>
    <row r="44" spans="2:6" x14ac:dyDescent="0.25">
      <c r="B44">
        <v>39</v>
      </c>
      <c r="C44" t="s">
        <v>191</v>
      </c>
      <c r="D44">
        <v>35.909999999999997</v>
      </c>
      <c r="E44">
        <v>64.09</v>
      </c>
      <c r="F44">
        <v>100</v>
      </c>
    </row>
    <row r="45" spans="2:6" x14ac:dyDescent="0.25">
      <c r="B45">
        <v>40</v>
      </c>
      <c r="C45" t="s">
        <v>131</v>
      </c>
      <c r="D45">
        <v>35.89</v>
      </c>
      <c r="E45">
        <v>64.11</v>
      </c>
      <c r="F45">
        <v>100</v>
      </c>
    </row>
    <row r="46" spans="2:6" x14ac:dyDescent="0.25">
      <c r="B46">
        <v>41</v>
      </c>
      <c r="C46" t="s">
        <v>181</v>
      </c>
      <c r="D46">
        <v>35.58</v>
      </c>
      <c r="E46">
        <v>64.42</v>
      </c>
      <c r="F46">
        <v>100</v>
      </c>
    </row>
    <row r="47" spans="2:6" x14ac:dyDescent="0.25">
      <c r="B47">
        <v>42</v>
      </c>
      <c r="C47" t="s">
        <v>214</v>
      </c>
      <c r="D47">
        <v>35.130000000000003</v>
      </c>
      <c r="E47">
        <v>64.87</v>
      </c>
      <c r="F47">
        <v>100</v>
      </c>
    </row>
    <row r="48" spans="2:6" x14ac:dyDescent="0.25">
      <c r="B48">
        <v>43</v>
      </c>
      <c r="C48" t="s">
        <v>159</v>
      </c>
      <c r="D48">
        <v>35.090000000000003</v>
      </c>
      <c r="E48">
        <v>64.91</v>
      </c>
      <c r="F48">
        <v>100</v>
      </c>
    </row>
    <row r="49" spans="2:6" x14ac:dyDescent="0.25">
      <c r="B49">
        <v>44</v>
      </c>
      <c r="C49" t="s">
        <v>187</v>
      </c>
      <c r="D49">
        <v>34.979999999999997</v>
      </c>
      <c r="E49">
        <v>65.02</v>
      </c>
      <c r="F49">
        <v>100</v>
      </c>
    </row>
    <row r="50" spans="2:6" x14ac:dyDescent="0.25">
      <c r="B50">
        <v>45</v>
      </c>
      <c r="C50" t="s">
        <v>122</v>
      </c>
      <c r="D50">
        <v>34.9</v>
      </c>
      <c r="E50">
        <v>65.099999999999994</v>
      </c>
      <c r="F50">
        <v>100</v>
      </c>
    </row>
    <row r="51" spans="2:6" x14ac:dyDescent="0.25">
      <c r="B51">
        <v>46</v>
      </c>
      <c r="C51" t="s">
        <v>186</v>
      </c>
      <c r="D51">
        <v>34.9</v>
      </c>
      <c r="E51">
        <v>65.099999999999994</v>
      </c>
      <c r="F51">
        <v>100</v>
      </c>
    </row>
    <row r="52" spans="2:6" x14ac:dyDescent="0.25">
      <c r="B52">
        <v>47</v>
      </c>
      <c r="C52" t="s">
        <v>199</v>
      </c>
      <c r="D52">
        <v>34.69</v>
      </c>
      <c r="E52">
        <v>65.31</v>
      </c>
      <c r="F52">
        <v>100</v>
      </c>
    </row>
    <row r="53" spans="2:6" x14ac:dyDescent="0.25">
      <c r="B53">
        <v>48</v>
      </c>
      <c r="C53" t="s">
        <v>320</v>
      </c>
      <c r="D53">
        <v>34.450000000000003</v>
      </c>
      <c r="E53">
        <v>65.55</v>
      </c>
      <c r="F53">
        <v>100</v>
      </c>
    </row>
    <row r="54" spans="2:6" x14ac:dyDescent="0.25">
      <c r="B54">
        <v>49</v>
      </c>
      <c r="C54" t="s">
        <v>196</v>
      </c>
      <c r="D54">
        <v>34.44</v>
      </c>
      <c r="E54">
        <v>65.56</v>
      </c>
      <c r="F54">
        <v>100</v>
      </c>
    </row>
    <row r="55" spans="2:6" x14ac:dyDescent="0.25">
      <c r="B55">
        <v>50</v>
      </c>
      <c r="C55" t="s">
        <v>135</v>
      </c>
      <c r="D55">
        <v>34.39</v>
      </c>
      <c r="E55">
        <v>65.61</v>
      </c>
      <c r="F55">
        <v>100</v>
      </c>
    </row>
    <row r="56" spans="2:6" x14ac:dyDescent="0.25">
      <c r="B56">
        <v>51</v>
      </c>
      <c r="C56" t="s">
        <v>212</v>
      </c>
      <c r="D56">
        <v>34.35</v>
      </c>
      <c r="E56">
        <v>65.650000000000006</v>
      </c>
      <c r="F56">
        <v>100</v>
      </c>
    </row>
    <row r="57" spans="2:6" x14ac:dyDescent="0.25">
      <c r="B57">
        <v>52</v>
      </c>
      <c r="C57" t="s">
        <v>307</v>
      </c>
      <c r="D57">
        <v>34.159999999999997</v>
      </c>
      <c r="E57">
        <v>65.84</v>
      </c>
      <c r="F57">
        <v>100</v>
      </c>
    </row>
    <row r="58" spans="2:6" x14ac:dyDescent="0.25">
      <c r="B58">
        <v>53</v>
      </c>
      <c r="C58" t="s">
        <v>101</v>
      </c>
      <c r="D58">
        <v>33.49</v>
      </c>
      <c r="E58">
        <v>66.510000000000005</v>
      </c>
      <c r="F58">
        <v>100</v>
      </c>
    </row>
    <row r="59" spans="2:6" x14ac:dyDescent="0.25">
      <c r="B59">
        <v>54</v>
      </c>
      <c r="C59" t="s">
        <v>168</v>
      </c>
      <c r="D59">
        <v>33.42</v>
      </c>
      <c r="E59">
        <v>66.58</v>
      </c>
      <c r="F59">
        <v>100</v>
      </c>
    </row>
    <row r="60" spans="2:6" x14ac:dyDescent="0.25">
      <c r="B60">
        <v>55</v>
      </c>
      <c r="C60" t="s">
        <v>210</v>
      </c>
      <c r="D60">
        <v>33.380000000000003</v>
      </c>
      <c r="E60">
        <v>66.62</v>
      </c>
      <c r="F60">
        <v>100</v>
      </c>
    </row>
    <row r="61" spans="2:6" x14ac:dyDescent="0.25">
      <c r="B61">
        <v>56</v>
      </c>
      <c r="C61" t="s">
        <v>81</v>
      </c>
      <c r="D61">
        <v>33.14</v>
      </c>
      <c r="E61">
        <v>66.86</v>
      </c>
      <c r="F61">
        <v>100</v>
      </c>
    </row>
    <row r="62" spans="2:6" x14ac:dyDescent="0.25">
      <c r="B62">
        <v>57</v>
      </c>
      <c r="C62" t="s">
        <v>118</v>
      </c>
      <c r="D62">
        <v>33.049999999999997</v>
      </c>
      <c r="E62">
        <v>66.95</v>
      </c>
      <c r="F62">
        <v>100</v>
      </c>
    </row>
    <row r="63" spans="2:6" x14ac:dyDescent="0.25">
      <c r="B63">
        <v>58</v>
      </c>
      <c r="C63" t="s">
        <v>141</v>
      </c>
      <c r="D63">
        <v>33</v>
      </c>
      <c r="E63">
        <v>67</v>
      </c>
      <c r="F63">
        <v>100</v>
      </c>
    </row>
    <row r="64" spans="2:6" x14ac:dyDescent="0.25">
      <c r="B64">
        <v>59</v>
      </c>
      <c r="C64" t="s">
        <v>97</v>
      </c>
      <c r="D64">
        <v>32.9</v>
      </c>
      <c r="E64">
        <v>67.099999999999994</v>
      </c>
      <c r="F64">
        <v>100</v>
      </c>
    </row>
    <row r="65" spans="2:6" x14ac:dyDescent="0.25">
      <c r="B65">
        <v>60</v>
      </c>
      <c r="C65" t="s">
        <v>142</v>
      </c>
      <c r="D65">
        <v>32.46</v>
      </c>
      <c r="E65">
        <v>67.540000000000006</v>
      </c>
      <c r="F65">
        <v>100</v>
      </c>
    </row>
    <row r="66" spans="2:6" x14ac:dyDescent="0.25">
      <c r="B66">
        <v>61</v>
      </c>
      <c r="C66" t="s">
        <v>156</v>
      </c>
      <c r="D66">
        <v>32.44</v>
      </c>
      <c r="E66">
        <v>67.56</v>
      </c>
      <c r="F66">
        <v>100</v>
      </c>
    </row>
    <row r="67" spans="2:6" x14ac:dyDescent="0.25">
      <c r="B67">
        <v>62</v>
      </c>
      <c r="C67" t="s">
        <v>162</v>
      </c>
      <c r="D67">
        <v>32.19</v>
      </c>
      <c r="E67">
        <v>67.81</v>
      </c>
      <c r="F67">
        <v>100</v>
      </c>
    </row>
    <row r="68" spans="2:6" x14ac:dyDescent="0.25">
      <c r="B68">
        <v>63</v>
      </c>
      <c r="C68" t="s">
        <v>137</v>
      </c>
      <c r="D68">
        <v>32.090000000000003</v>
      </c>
      <c r="E68">
        <v>67.91</v>
      </c>
      <c r="F68">
        <v>100</v>
      </c>
    </row>
    <row r="69" spans="2:6" x14ac:dyDescent="0.25">
      <c r="B69">
        <v>64</v>
      </c>
      <c r="C69" t="s">
        <v>319</v>
      </c>
      <c r="D69">
        <v>31.92</v>
      </c>
      <c r="E69">
        <v>68.08</v>
      </c>
      <c r="F69">
        <v>100</v>
      </c>
    </row>
    <row r="70" spans="2:6" x14ac:dyDescent="0.25">
      <c r="B70">
        <v>65</v>
      </c>
      <c r="C70" t="s">
        <v>185</v>
      </c>
      <c r="D70">
        <v>31.63</v>
      </c>
      <c r="E70">
        <v>68.37</v>
      </c>
      <c r="F70">
        <v>100</v>
      </c>
    </row>
    <row r="71" spans="2:6" x14ac:dyDescent="0.25">
      <c r="B71">
        <v>66</v>
      </c>
      <c r="C71" t="s">
        <v>179</v>
      </c>
      <c r="D71">
        <v>31.36</v>
      </c>
      <c r="E71">
        <v>68.64</v>
      </c>
      <c r="F71">
        <v>100</v>
      </c>
    </row>
    <row r="72" spans="2:6" x14ac:dyDescent="0.25">
      <c r="B72">
        <v>67</v>
      </c>
      <c r="C72" t="s">
        <v>197</v>
      </c>
      <c r="D72">
        <v>31.36</v>
      </c>
      <c r="E72">
        <v>68.64</v>
      </c>
      <c r="F72">
        <v>100</v>
      </c>
    </row>
    <row r="73" spans="2:6" x14ac:dyDescent="0.25">
      <c r="B73">
        <v>68</v>
      </c>
      <c r="C73" t="s">
        <v>241</v>
      </c>
      <c r="D73">
        <v>31.34</v>
      </c>
      <c r="E73">
        <v>68.66</v>
      </c>
      <c r="F73">
        <v>100</v>
      </c>
    </row>
    <row r="74" spans="2:6" x14ac:dyDescent="0.25">
      <c r="B74">
        <v>69</v>
      </c>
      <c r="C74" t="s">
        <v>150</v>
      </c>
      <c r="D74">
        <v>31.24</v>
      </c>
      <c r="E74">
        <v>68.760000000000005</v>
      </c>
      <c r="F74">
        <v>100</v>
      </c>
    </row>
    <row r="75" spans="2:6" x14ac:dyDescent="0.25">
      <c r="B75">
        <v>70</v>
      </c>
      <c r="C75" t="s">
        <v>67</v>
      </c>
      <c r="D75">
        <v>31.23</v>
      </c>
      <c r="E75">
        <v>68.77</v>
      </c>
      <c r="F75">
        <v>100</v>
      </c>
    </row>
    <row r="76" spans="2:6" x14ac:dyDescent="0.25">
      <c r="B76">
        <v>71</v>
      </c>
      <c r="C76" t="s">
        <v>133</v>
      </c>
      <c r="D76">
        <v>31.16</v>
      </c>
      <c r="E76">
        <v>68.84</v>
      </c>
      <c r="F76">
        <v>100</v>
      </c>
    </row>
    <row r="77" spans="2:6" x14ac:dyDescent="0.25">
      <c r="B77">
        <v>72</v>
      </c>
      <c r="C77" t="s">
        <v>4</v>
      </c>
      <c r="D77">
        <v>31.12</v>
      </c>
      <c r="E77">
        <v>68.88</v>
      </c>
      <c r="F77">
        <v>100</v>
      </c>
    </row>
    <row r="78" spans="2:6" x14ac:dyDescent="0.25">
      <c r="B78">
        <v>73</v>
      </c>
      <c r="C78" t="s">
        <v>36</v>
      </c>
      <c r="D78">
        <v>31.09</v>
      </c>
      <c r="E78">
        <v>68.91</v>
      </c>
      <c r="F78">
        <v>100</v>
      </c>
    </row>
    <row r="79" spans="2:6" x14ac:dyDescent="0.25">
      <c r="B79">
        <v>74</v>
      </c>
      <c r="C79" t="s">
        <v>136</v>
      </c>
      <c r="D79">
        <v>30.57</v>
      </c>
      <c r="E79">
        <v>69.430000000000007</v>
      </c>
      <c r="F79">
        <v>100</v>
      </c>
    </row>
    <row r="80" spans="2:6" x14ac:dyDescent="0.25">
      <c r="B80">
        <v>75</v>
      </c>
      <c r="C80" t="s">
        <v>70</v>
      </c>
      <c r="D80">
        <v>30.18</v>
      </c>
      <c r="E80">
        <v>69.819999999999993</v>
      </c>
      <c r="F80">
        <v>100</v>
      </c>
    </row>
    <row r="81" spans="2:6" x14ac:dyDescent="0.25">
      <c r="B81">
        <v>76</v>
      </c>
      <c r="C81" t="s">
        <v>228</v>
      </c>
      <c r="D81">
        <v>30.17</v>
      </c>
      <c r="E81">
        <v>69.83</v>
      </c>
      <c r="F81">
        <v>100</v>
      </c>
    </row>
    <row r="82" spans="2:6" x14ac:dyDescent="0.25">
      <c r="B82">
        <v>77</v>
      </c>
      <c r="C82" t="s">
        <v>317</v>
      </c>
      <c r="D82">
        <v>30.08</v>
      </c>
      <c r="E82">
        <v>69.92</v>
      </c>
      <c r="F82">
        <v>100</v>
      </c>
    </row>
    <row r="83" spans="2:6" x14ac:dyDescent="0.25">
      <c r="B83">
        <v>78</v>
      </c>
      <c r="C83" t="s">
        <v>195</v>
      </c>
      <c r="D83">
        <v>29.38</v>
      </c>
      <c r="E83">
        <v>70.62</v>
      </c>
      <c r="F83">
        <v>100</v>
      </c>
    </row>
    <row r="84" spans="2:6" x14ac:dyDescent="0.25">
      <c r="B84">
        <v>79</v>
      </c>
      <c r="C84" t="s">
        <v>180</v>
      </c>
      <c r="D84">
        <v>29.32</v>
      </c>
      <c r="E84">
        <v>70.680000000000007</v>
      </c>
      <c r="F84">
        <v>100</v>
      </c>
    </row>
    <row r="85" spans="2:6" x14ac:dyDescent="0.25">
      <c r="B85">
        <v>80</v>
      </c>
      <c r="C85" t="s">
        <v>203</v>
      </c>
      <c r="D85">
        <v>29.25</v>
      </c>
      <c r="E85">
        <v>70.75</v>
      </c>
      <c r="F85">
        <v>100</v>
      </c>
    </row>
    <row r="86" spans="2:6" x14ac:dyDescent="0.25">
      <c r="B86">
        <v>81</v>
      </c>
      <c r="C86" t="s">
        <v>327</v>
      </c>
      <c r="D86">
        <v>29.15</v>
      </c>
      <c r="E86">
        <v>70.849999999999994</v>
      </c>
      <c r="F86">
        <v>100</v>
      </c>
    </row>
    <row r="87" spans="2:6" x14ac:dyDescent="0.25">
      <c r="B87">
        <v>82</v>
      </c>
      <c r="C87" t="s">
        <v>222</v>
      </c>
      <c r="D87">
        <v>29.04</v>
      </c>
      <c r="E87">
        <v>70.959999999999994</v>
      </c>
      <c r="F87">
        <v>100</v>
      </c>
    </row>
    <row r="88" spans="2:6" x14ac:dyDescent="0.25">
      <c r="B88">
        <v>83</v>
      </c>
      <c r="C88" t="s">
        <v>52</v>
      </c>
      <c r="D88">
        <v>28.96</v>
      </c>
      <c r="E88">
        <v>71.040000000000006</v>
      </c>
      <c r="F88">
        <v>100</v>
      </c>
    </row>
    <row r="89" spans="2:6" x14ac:dyDescent="0.25">
      <c r="B89">
        <v>84</v>
      </c>
      <c r="C89" t="s">
        <v>128</v>
      </c>
      <c r="D89">
        <v>28.9</v>
      </c>
      <c r="E89">
        <v>71.099999999999994</v>
      </c>
      <c r="F89">
        <v>100</v>
      </c>
    </row>
    <row r="90" spans="2:6" x14ac:dyDescent="0.25">
      <c r="B90">
        <v>85</v>
      </c>
      <c r="C90" t="s">
        <v>189</v>
      </c>
      <c r="D90">
        <v>28.81</v>
      </c>
      <c r="E90">
        <v>71.19</v>
      </c>
      <c r="F90">
        <v>100</v>
      </c>
    </row>
    <row r="91" spans="2:6" x14ac:dyDescent="0.25">
      <c r="B91">
        <v>86</v>
      </c>
      <c r="C91" t="s">
        <v>184</v>
      </c>
      <c r="D91">
        <v>28.53</v>
      </c>
      <c r="E91">
        <v>71.47</v>
      </c>
      <c r="F91">
        <v>100</v>
      </c>
    </row>
    <row r="92" spans="2:6" x14ac:dyDescent="0.25">
      <c r="B92">
        <v>87</v>
      </c>
      <c r="C92" t="s">
        <v>57</v>
      </c>
      <c r="D92">
        <v>28.11</v>
      </c>
      <c r="E92">
        <v>71.89</v>
      </c>
      <c r="F92">
        <v>100</v>
      </c>
    </row>
    <row r="93" spans="2:6" x14ac:dyDescent="0.25">
      <c r="B93">
        <v>88</v>
      </c>
      <c r="C93" t="s">
        <v>205</v>
      </c>
      <c r="D93">
        <v>27.81</v>
      </c>
      <c r="E93">
        <v>72.19</v>
      </c>
      <c r="F93">
        <v>100</v>
      </c>
    </row>
    <row r="94" spans="2:6" x14ac:dyDescent="0.25">
      <c r="B94">
        <v>89</v>
      </c>
      <c r="C94" t="s">
        <v>316</v>
      </c>
      <c r="D94">
        <v>27.56</v>
      </c>
      <c r="E94">
        <v>72.44</v>
      </c>
      <c r="F94">
        <v>100</v>
      </c>
    </row>
    <row r="95" spans="2:6" x14ac:dyDescent="0.25">
      <c r="B95">
        <v>90</v>
      </c>
      <c r="C95" t="s">
        <v>167</v>
      </c>
      <c r="D95">
        <v>27.54</v>
      </c>
      <c r="E95">
        <v>72.459999999999994</v>
      </c>
      <c r="F95">
        <v>100</v>
      </c>
    </row>
    <row r="96" spans="2:6" x14ac:dyDescent="0.25">
      <c r="B96">
        <v>91</v>
      </c>
      <c r="C96" t="s">
        <v>32</v>
      </c>
      <c r="D96">
        <v>27.53</v>
      </c>
      <c r="E96">
        <v>72.47</v>
      </c>
      <c r="F96">
        <v>100</v>
      </c>
    </row>
    <row r="97" spans="2:6" x14ac:dyDescent="0.25">
      <c r="B97">
        <v>92</v>
      </c>
      <c r="C97" t="s">
        <v>221</v>
      </c>
      <c r="D97">
        <v>27.52</v>
      </c>
      <c r="E97">
        <v>72.48</v>
      </c>
      <c r="F97">
        <v>100</v>
      </c>
    </row>
    <row r="98" spans="2:6" x14ac:dyDescent="0.25">
      <c r="B98">
        <v>93</v>
      </c>
      <c r="C98" t="s">
        <v>37</v>
      </c>
      <c r="D98">
        <v>27.28</v>
      </c>
      <c r="E98">
        <v>72.72</v>
      </c>
      <c r="F98">
        <v>100</v>
      </c>
    </row>
    <row r="99" spans="2:6" x14ac:dyDescent="0.25">
      <c r="B99">
        <v>94</v>
      </c>
      <c r="C99" t="s">
        <v>215</v>
      </c>
      <c r="D99">
        <v>26.9</v>
      </c>
      <c r="E99">
        <v>73.099999999999994</v>
      </c>
      <c r="F99">
        <v>100</v>
      </c>
    </row>
    <row r="100" spans="2:6" x14ac:dyDescent="0.25">
      <c r="B100">
        <v>95</v>
      </c>
      <c r="C100" t="s">
        <v>72</v>
      </c>
      <c r="D100">
        <v>26.82</v>
      </c>
      <c r="E100">
        <v>73.180000000000007</v>
      </c>
      <c r="F100">
        <v>100</v>
      </c>
    </row>
    <row r="101" spans="2:6" x14ac:dyDescent="0.25">
      <c r="B101">
        <v>96</v>
      </c>
      <c r="C101" t="s">
        <v>87</v>
      </c>
      <c r="D101">
        <v>26.73</v>
      </c>
      <c r="E101">
        <v>73.27</v>
      </c>
      <c r="F101">
        <v>100</v>
      </c>
    </row>
    <row r="102" spans="2:6" x14ac:dyDescent="0.25">
      <c r="B102">
        <v>97</v>
      </c>
      <c r="C102" t="s">
        <v>125</v>
      </c>
      <c r="D102">
        <v>26.64</v>
      </c>
      <c r="E102">
        <v>73.36</v>
      </c>
      <c r="F102">
        <v>100</v>
      </c>
    </row>
    <row r="103" spans="2:6" x14ac:dyDescent="0.25">
      <c r="B103">
        <v>98</v>
      </c>
      <c r="C103" t="s">
        <v>127</v>
      </c>
      <c r="D103">
        <v>26.6</v>
      </c>
      <c r="E103">
        <v>73.400000000000006</v>
      </c>
      <c r="F103">
        <v>100</v>
      </c>
    </row>
    <row r="104" spans="2:6" x14ac:dyDescent="0.25">
      <c r="B104">
        <v>99</v>
      </c>
      <c r="C104" t="s">
        <v>29</v>
      </c>
      <c r="D104">
        <v>26.17</v>
      </c>
      <c r="E104">
        <v>73.83</v>
      </c>
      <c r="F104">
        <v>100</v>
      </c>
    </row>
    <row r="105" spans="2:6" x14ac:dyDescent="0.25">
      <c r="B105">
        <v>100</v>
      </c>
      <c r="C105" t="s">
        <v>113</v>
      </c>
      <c r="D105">
        <v>26.11</v>
      </c>
      <c r="E105">
        <v>73.89</v>
      </c>
      <c r="F105">
        <v>100</v>
      </c>
    </row>
    <row r="106" spans="2:6" x14ac:dyDescent="0.25">
      <c r="B106">
        <v>101</v>
      </c>
      <c r="C106" t="s">
        <v>61</v>
      </c>
      <c r="D106">
        <v>26.05</v>
      </c>
      <c r="E106">
        <v>73.95</v>
      </c>
      <c r="F106">
        <v>100</v>
      </c>
    </row>
    <row r="107" spans="2:6" x14ac:dyDescent="0.25">
      <c r="B107">
        <v>102</v>
      </c>
      <c r="C107" t="s">
        <v>230</v>
      </c>
      <c r="D107">
        <v>25.93</v>
      </c>
      <c r="E107">
        <v>74.069999999999993</v>
      </c>
      <c r="F107">
        <v>100</v>
      </c>
    </row>
    <row r="108" spans="2:6" x14ac:dyDescent="0.25">
      <c r="B108">
        <v>103</v>
      </c>
      <c r="C108" t="s">
        <v>124</v>
      </c>
      <c r="D108">
        <v>25.63</v>
      </c>
      <c r="E108">
        <v>74.37</v>
      </c>
      <c r="F108">
        <v>100</v>
      </c>
    </row>
    <row r="109" spans="2:6" x14ac:dyDescent="0.25">
      <c r="B109">
        <v>104</v>
      </c>
      <c r="C109" t="s">
        <v>145</v>
      </c>
      <c r="D109">
        <v>25.54</v>
      </c>
      <c r="E109">
        <v>74.459999999999994</v>
      </c>
      <c r="F109">
        <v>100</v>
      </c>
    </row>
    <row r="110" spans="2:6" x14ac:dyDescent="0.25">
      <c r="B110">
        <v>105</v>
      </c>
      <c r="C110" t="s">
        <v>6</v>
      </c>
      <c r="D110">
        <v>25.49</v>
      </c>
      <c r="E110">
        <v>74.510000000000005</v>
      </c>
      <c r="F110">
        <v>100</v>
      </c>
    </row>
    <row r="111" spans="2:6" x14ac:dyDescent="0.25">
      <c r="B111">
        <v>106</v>
      </c>
      <c r="C111" t="s">
        <v>182</v>
      </c>
      <c r="D111">
        <v>25.49</v>
      </c>
      <c r="E111">
        <v>74.510000000000005</v>
      </c>
      <c r="F111">
        <v>100</v>
      </c>
    </row>
    <row r="112" spans="2:6" x14ac:dyDescent="0.25">
      <c r="B112">
        <v>107</v>
      </c>
      <c r="C112" t="s">
        <v>114</v>
      </c>
      <c r="D112">
        <v>25.44</v>
      </c>
      <c r="E112">
        <v>74.56</v>
      </c>
      <c r="F112">
        <v>100</v>
      </c>
    </row>
    <row r="113" spans="2:6" x14ac:dyDescent="0.25">
      <c r="B113">
        <v>108</v>
      </c>
      <c r="C113" t="s">
        <v>106</v>
      </c>
      <c r="D113">
        <v>25.42</v>
      </c>
      <c r="E113">
        <v>74.58</v>
      </c>
      <c r="F113">
        <v>100</v>
      </c>
    </row>
    <row r="114" spans="2:6" x14ac:dyDescent="0.25">
      <c r="B114">
        <v>109</v>
      </c>
      <c r="C114" t="s">
        <v>161</v>
      </c>
      <c r="D114">
        <v>25.41</v>
      </c>
      <c r="E114">
        <v>74.59</v>
      </c>
      <c r="F114">
        <v>100</v>
      </c>
    </row>
    <row r="115" spans="2:6" x14ac:dyDescent="0.25">
      <c r="B115">
        <v>110</v>
      </c>
      <c r="C115" t="s">
        <v>166</v>
      </c>
      <c r="D115">
        <v>25.35</v>
      </c>
      <c r="E115">
        <v>74.650000000000006</v>
      </c>
      <c r="F115">
        <v>100</v>
      </c>
    </row>
    <row r="116" spans="2:6" x14ac:dyDescent="0.25">
      <c r="B116">
        <v>111</v>
      </c>
      <c r="C116" t="s">
        <v>123</v>
      </c>
      <c r="D116">
        <v>25.34</v>
      </c>
      <c r="E116">
        <v>74.66</v>
      </c>
      <c r="F116">
        <v>100</v>
      </c>
    </row>
    <row r="117" spans="2:6" x14ac:dyDescent="0.25">
      <c r="B117">
        <v>112</v>
      </c>
      <c r="C117" t="s">
        <v>40</v>
      </c>
      <c r="D117">
        <v>25.31</v>
      </c>
      <c r="E117">
        <v>74.69</v>
      </c>
      <c r="F117">
        <v>100</v>
      </c>
    </row>
    <row r="118" spans="2:6" x14ac:dyDescent="0.25">
      <c r="B118">
        <v>113</v>
      </c>
      <c r="C118" t="s">
        <v>55</v>
      </c>
      <c r="D118">
        <v>25.26</v>
      </c>
      <c r="E118">
        <v>74.739999999999995</v>
      </c>
      <c r="F118">
        <v>100</v>
      </c>
    </row>
    <row r="119" spans="2:6" x14ac:dyDescent="0.25">
      <c r="B119">
        <v>114</v>
      </c>
      <c r="C119" t="s">
        <v>99</v>
      </c>
      <c r="D119">
        <v>25.15</v>
      </c>
      <c r="E119">
        <v>74.849999999999994</v>
      </c>
      <c r="F119">
        <v>100</v>
      </c>
    </row>
    <row r="120" spans="2:6" x14ac:dyDescent="0.25">
      <c r="B120">
        <v>115</v>
      </c>
      <c r="C120" t="s">
        <v>53</v>
      </c>
      <c r="D120">
        <v>24.84</v>
      </c>
      <c r="E120">
        <v>75.16</v>
      </c>
      <c r="F120">
        <v>100</v>
      </c>
    </row>
    <row r="121" spans="2:6" x14ac:dyDescent="0.25">
      <c r="B121">
        <v>116</v>
      </c>
      <c r="C121" t="s">
        <v>83</v>
      </c>
      <c r="D121">
        <v>24.55</v>
      </c>
      <c r="E121">
        <v>75.45</v>
      </c>
      <c r="F121">
        <v>100</v>
      </c>
    </row>
    <row r="122" spans="2:6" x14ac:dyDescent="0.25">
      <c r="B122">
        <v>117</v>
      </c>
      <c r="C122" t="s">
        <v>148</v>
      </c>
      <c r="D122">
        <v>24.53</v>
      </c>
      <c r="E122">
        <v>75.47</v>
      </c>
      <c r="F122">
        <v>100</v>
      </c>
    </row>
    <row r="123" spans="2:6" x14ac:dyDescent="0.25">
      <c r="B123">
        <v>118</v>
      </c>
      <c r="C123" t="s">
        <v>27</v>
      </c>
      <c r="D123">
        <v>24.52</v>
      </c>
      <c r="E123">
        <v>75.48</v>
      </c>
      <c r="F123">
        <v>100</v>
      </c>
    </row>
    <row r="124" spans="2:6" x14ac:dyDescent="0.25">
      <c r="B124">
        <v>119</v>
      </c>
      <c r="C124" t="s">
        <v>200</v>
      </c>
      <c r="D124">
        <v>24.5</v>
      </c>
      <c r="E124">
        <v>75.5</v>
      </c>
      <c r="F124">
        <v>100</v>
      </c>
    </row>
    <row r="125" spans="2:6" x14ac:dyDescent="0.25">
      <c r="B125">
        <v>120</v>
      </c>
      <c r="C125" t="s">
        <v>103</v>
      </c>
      <c r="D125">
        <v>24.33</v>
      </c>
      <c r="E125">
        <v>75.67</v>
      </c>
      <c r="F125">
        <v>100</v>
      </c>
    </row>
    <row r="126" spans="2:6" x14ac:dyDescent="0.25">
      <c r="B126">
        <v>121</v>
      </c>
      <c r="C126" t="s">
        <v>324</v>
      </c>
      <c r="D126">
        <v>24.07</v>
      </c>
      <c r="E126">
        <v>75.930000000000007</v>
      </c>
      <c r="F126">
        <v>100</v>
      </c>
    </row>
    <row r="127" spans="2:6" x14ac:dyDescent="0.25">
      <c r="B127">
        <v>122</v>
      </c>
      <c r="C127" t="s">
        <v>73</v>
      </c>
      <c r="D127">
        <v>24.04</v>
      </c>
      <c r="E127">
        <v>75.959999999999994</v>
      </c>
      <c r="F127">
        <v>100</v>
      </c>
    </row>
    <row r="128" spans="2:6" x14ac:dyDescent="0.25">
      <c r="B128">
        <v>123</v>
      </c>
      <c r="C128" t="s">
        <v>183</v>
      </c>
      <c r="D128">
        <v>23.98</v>
      </c>
      <c r="E128">
        <v>76.02</v>
      </c>
      <c r="F128">
        <v>100</v>
      </c>
    </row>
    <row r="129" spans="2:6" x14ac:dyDescent="0.25">
      <c r="B129">
        <v>124</v>
      </c>
      <c r="C129" t="s">
        <v>119</v>
      </c>
      <c r="D129">
        <v>23.75</v>
      </c>
      <c r="E129">
        <v>76.25</v>
      </c>
      <c r="F129">
        <v>100</v>
      </c>
    </row>
    <row r="130" spans="2:6" x14ac:dyDescent="0.25">
      <c r="B130">
        <v>125</v>
      </c>
      <c r="C130" t="s">
        <v>164</v>
      </c>
      <c r="D130">
        <v>23.56</v>
      </c>
      <c r="E130">
        <v>76.44</v>
      </c>
      <c r="F130">
        <v>100</v>
      </c>
    </row>
    <row r="131" spans="2:6" x14ac:dyDescent="0.25">
      <c r="B131">
        <v>126</v>
      </c>
      <c r="C131" t="s">
        <v>116</v>
      </c>
      <c r="D131">
        <v>23.53</v>
      </c>
      <c r="E131">
        <v>76.47</v>
      </c>
      <c r="F131">
        <v>100</v>
      </c>
    </row>
    <row r="132" spans="2:6" x14ac:dyDescent="0.25">
      <c r="B132">
        <v>127</v>
      </c>
      <c r="C132" t="s">
        <v>153</v>
      </c>
      <c r="D132">
        <v>23.47</v>
      </c>
      <c r="E132">
        <v>76.53</v>
      </c>
      <c r="F132">
        <v>100</v>
      </c>
    </row>
    <row r="133" spans="2:6" x14ac:dyDescent="0.25">
      <c r="B133">
        <v>128</v>
      </c>
      <c r="C133" t="s">
        <v>21</v>
      </c>
      <c r="D133">
        <v>23.29</v>
      </c>
      <c r="E133">
        <v>76.709999999999994</v>
      </c>
      <c r="F133">
        <v>100</v>
      </c>
    </row>
    <row r="134" spans="2:6" x14ac:dyDescent="0.25">
      <c r="B134">
        <v>129</v>
      </c>
      <c r="C134" t="s">
        <v>171</v>
      </c>
      <c r="D134">
        <v>23.2</v>
      </c>
      <c r="E134">
        <v>76.8</v>
      </c>
      <c r="F134">
        <v>100</v>
      </c>
    </row>
    <row r="135" spans="2:6" x14ac:dyDescent="0.25">
      <c r="B135">
        <v>130</v>
      </c>
      <c r="C135" t="s">
        <v>126</v>
      </c>
      <c r="D135">
        <v>23.05</v>
      </c>
      <c r="E135">
        <v>76.95</v>
      </c>
      <c r="F135">
        <v>100</v>
      </c>
    </row>
    <row r="136" spans="2:6" x14ac:dyDescent="0.25">
      <c r="B136">
        <v>131</v>
      </c>
      <c r="C136" t="s">
        <v>321</v>
      </c>
      <c r="D136">
        <v>22.98</v>
      </c>
      <c r="E136">
        <v>77.02</v>
      </c>
      <c r="F136">
        <v>100</v>
      </c>
    </row>
    <row r="137" spans="2:6" x14ac:dyDescent="0.25">
      <c r="B137">
        <v>132</v>
      </c>
      <c r="C137" t="s">
        <v>314</v>
      </c>
      <c r="D137">
        <v>22.95</v>
      </c>
      <c r="E137">
        <v>77.05</v>
      </c>
      <c r="F137">
        <v>100</v>
      </c>
    </row>
    <row r="138" spans="2:6" x14ac:dyDescent="0.25">
      <c r="B138">
        <v>133</v>
      </c>
      <c r="C138" t="s">
        <v>322</v>
      </c>
      <c r="D138">
        <v>22.69</v>
      </c>
      <c r="E138">
        <v>77.31</v>
      </c>
      <c r="F138">
        <v>100</v>
      </c>
    </row>
    <row r="139" spans="2:6" x14ac:dyDescent="0.25">
      <c r="B139">
        <v>134</v>
      </c>
      <c r="C139" t="s">
        <v>43</v>
      </c>
      <c r="D139">
        <v>22.64</v>
      </c>
      <c r="E139">
        <v>77.36</v>
      </c>
      <c r="F139">
        <v>100</v>
      </c>
    </row>
    <row r="140" spans="2:6" x14ac:dyDescent="0.25">
      <c r="B140">
        <v>135</v>
      </c>
      <c r="C140" t="s">
        <v>160</v>
      </c>
      <c r="D140">
        <v>22.55</v>
      </c>
      <c r="E140">
        <v>77.45</v>
      </c>
      <c r="F140">
        <v>100</v>
      </c>
    </row>
    <row r="141" spans="2:6" x14ac:dyDescent="0.25">
      <c r="B141">
        <v>136</v>
      </c>
      <c r="C141" t="s">
        <v>206</v>
      </c>
      <c r="D141">
        <v>22.44</v>
      </c>
      <c r="E141">
        <v>77.56</v>
      </c>
      <c r="F141">
        <v>100</v>
      </c>
    </row>
    <row r="142" spans="2:6" x14ac:dyDescent="0.25">
      <c r="B142">
        <v>137</v>
      </c>
      <c r="C142" t="s">
        <v>96</v>
      </c>
      <c r="D142">
        <v>22.39</v>
      </c>
      <c r="E142">
        <v>77.61</v>
      </c>
      <c r="F142">
        <v>100</v>
      </c>
    </row>
    <row r="143" spans="2:6" x14ac:dyDescent="0.25">
      <c r="B143">
        <v>138</v>
      </c>
      <c r="C143" t="s">
        <v>144</v>
      </c>
      <c r="D143">
        <v>22.35</v>
      </c>
      <c r="E143">
        <v>77.650000000000006</v>
      </c>
      <c r="F143">
        <v>100</v>
      </c>
    </row>
    <row r="144" spans="2:6" x14ac:dyDescent="0.25">
      <c r="B144">
        <v>139</v>
      </c>
      <c r="C144" t="s">
        <v>249</v>
      </c>
      <c r="D144">
        <v>22.34</v>
      </c>
      <c r="E144">
        <v>77.66</v>
      </c>
      <c r="F144">
        <v>100</v>
      </c>
    </row>
    <row r="145" spans="2:6" x14ac:dyDescent="0.25">
      <c r="B145">
        <v>140</v>
      </c>
      <c r="C145" t="s">
        <v>104</v>
      </c>
      <c r="D145">
        <v>22.31</v>
      </c>
      <c r="E145">
        <v>77.69</v>
      </c>
      <c r="F145">
        <v>100</v>
      </c>
    </row>
    <row r="146" spans="2:6" x14ac:dyDescent="0.25">
      <c r="B146">
        <v>141</v>
      </c>
      <c r="C146" t="s">
        <v>157</v>
      </c>
      <c r="D146">
        <v>22.28</v>
      </c>
      <c r="E146">
        <v>77.72</v>
      </c>
      <c r="F146">
        <v>100</v>
      </c>
    </row>
    <row r="147" spans="2:6" x14ac:dyDescent="0.25">
      <c r="B147">
        <v>142</v>
      </c>
      <c r="C147" t="s">
        <v>176</v>
      </c>
      <c r="D147">
        <v>22.11</v>
      </c>
      <c r="E147">
        <v>77.89</v>
      </c>
      <c r="F147">
        <v>100</v>
      </c>
    </row>
    <row r="148" spans="2:6" x14ac:dyDescent="0.25">
      <c r="B148">
        <v>143</v>
      </c>
      <c r="C148" t="s">
        <v>247</v>
      </c>
      <c r="D148">
        <v>22.01</v>
      </c>
      <c r="E148">
        <v>77.989999999999995</v>
      </c>
      <c r="F148">
        <v>100</v>
      </c>
    </row>
    <row r="149" spans="2:6" x14ac:dyDescent="0.25">
      <c r="B149">
        <v>144</v>
      </c>
      <c r="C149" t="s">
        <v>155</v>
      </c>
      <c r="D149">
        <v>21.85</v>
      </c>
      <c r="E149">
        <v>78.150000000000006</v>
      </c>
      <c r="F149">
        <v>100</v>
      </c>
    </row>
    <row r="150" spans="2:6" x14ac:dyDescent="0.25">
      <c r="B150">
        <v>145</v>
      </c>
      <c r="C150" t="s">
        <v>271</v>
      </c>
      <c r="D150">
        <v>21.82</v>
      </c>
      <c r="E150">
        <v>78.180000000000007</v>
      </c>
      <c r="F150">
        <v>100</v>
      </c>
    </row>
    <row r="151" spans="2:6" x14ac:dyDescent="0.25">
      <c r="B151">
        <v>146</v>
      </c>
      <c r="C151" t="s">
        <v>94</v>
      </c>
      <c r="D151">
        <v>21.75</v>
      </c>
      <c r="E151">
        <v>78.25</v>
      </c>
      <c r="F151">
        <v>100</v>
      </c>
    </row>
    <row r="152" spans="2:6" x14ac:dyDescent="0.25">
      <c r="B152">
        <v>147</v>
      </c>
      <c r="C152" t="s">
        <v>89</v>
      </c>
      <c r="D152">
        <v>21.67</v>
      </c>
      <c r="E152">
        <v>78.33</v>
      </c>
      <c r="F152">
        <v>100</v>
      </c>
    </row>
    <row r="153" spans="2:6" x14ac:dyDescent="0.25">
      <c r="B153">
        <v>148</v>
      </c>
      <c r="C153" t="s">
        <v>303</v>
      </c>
      <c r="D153">
        <v>21.39</v>
      </c>
      <c r="E153">
        <v>78.61</v>
      </c>
      <c r="F153">
        <v>100</v>
      </c>
    </row>
    <row r="154" spans="2:6" x14ac:dyDescent="0.25">
      <c r="B154">
        <v>149</v>
      </c>
      <c r="C154" t="s">
        <v>223</v>
      </c>
      <c r="D154">
        <v>21.15</v>
      </c>
      <c r="E154">
        <v>78.849999999999994</v>
      </c>
      <c r="F154">
        <v>100</v>
      </c>
    </row>
    <row r="155" spans="2:6" x14ac:dyDescent="0.25">
      <c r="B155">
        <v>150</v>
      </c>
      <c r="C155" t="s">
        <v>174</v>
      </c>
      <c r="D155">
        <v>20.96</v>
      </c>
      <c r="E155">
        <v>79.040000000000006</v>
      </c>
      <c r="F155">
        <v>100</v>
      </c>
    </row>
    <row r="156" spans="2:6" x14ac:dyDescent="0.25">
      <c r="B156">
        <v>151</v>
      </c>
      <c r="C156" t="s">
        <v>76</v>
      </c>
      <c r="D156">
        <v>20.93</v>
      </c>
      <c r="E156">
        <v>79.069999999999993</v>
      </c>
      <c r="F156">
        <v>100</v>
      </c>
    </row>
    <row r="157" spans="2:6" x14ac:dyDescent="0.25">
      <c r="B157">
        <v>152</v>
      </c>
      <c r="C157" t="s">
        <v>248</v>
      </c>
      <c r="D157">
        <v>20.91</v>
      </c>
      <c r="E157">
        <v>79.09</v>
      </c>
      <c r="F157">
        <v>100</v>
      </c>
    </row>
    <row r="158" spans="2:6" x14ac:dyDescent="0.25">
      <c r="B158">
        <v>153</v>
      </c>
      <c r="C158" t="s">
        <v>139</v>
      </c>
      <c r="D158">
        <v>20.68</v>
      </c>
      <c r="E158">
        <v>79.319999999999993</v>
      </c>
      <c r="F158">
        <v>100</v>
      </c>
    </row>
    <row r="159" spans="2:6" x14ac:dyDescent="0.25">
      <c r="B159">
        <v>154</v>
      </c>
      <c r="C159" t="s">
        <v>231</v>
      </c>
      <c r="D159">
        <v>20.65</v>
      </c>
      <c r="E159">
        <v>79.349999999999994</v>
      </c>
      <c r="F159">
        <v>100</v>
      </c>
    </row>
    <row r="160" spans="2:6" x14ac:dyDescent="0.25">
      <c r="B160">
        <v>155</v>
      </c>
      <c r="C160" t="s">
        <v>47</v>
      </c>
      <c r="D160">
        <v>20.59</v>
      </c>
      <c r="E160">
        <v>79.41</v>
      </c>
      <c r="F160">
        <v>100</v>
      </c>
    </row>
    <row r="161" spans="2:6" x14ac:dyDescent="0.25">
      <c r="B161">
        <v>156</v>
      </c>
      <c r="C161" t="s">
        <v>77</v>
      </c>
      <c r="D161">
        <v>20.58</v>
      </c>
      <c r="E161">
        <v>79.42</v>
      </c>
      <c r="F161">
        <v>100</v>
      </c>
    </row>
    <row r="162" spans="2:6" x14ac:dyDescent="0.25">
      <c r="B162">
        <v>157</v>
      </c>
      <c r="C162" t="s">
        <v>146</v>
      </c>
      <c r="D162">
        <v>20.57</v>
      </c>
      <c r="E162">
        <v>79.430000000000007</v>
      </c>
      <c r="F162">
        <v>100</v>
      </c>
    </row>
    <row r="163" spans="2:6" x14ac:dyDescent="0.25">
      <c r="B163">
        <v>158</v>
      </c>
      <c r="C163" t="s">
        <v>66</v>
      </c>
      <c r="D163">
        <v>20.48</v>
      </c>
      <c r="E163">
        <v>79.52</v>
      </c>
      <c r="F163">
        <v>100</v>
      </c>
    </row>
    <row r="164" spans="2:6" x14ac:dyDescent="0.25">
      <c r="B164">
        <v>159</v>
      </c>
      <c r="C164" t="s">
        <v>33</v>
      </c>
      <c r="D164">
        <v>20.43</v>
      </c>
      <c r="E164">
        <v>79.569999999999993</v>
      </c>
      <c r="F164">
        <v>100</v>
      </c>
    </row>
    <row r="165" spans="2:6" x14ac:dyDescent="0.25">
      <c r="B165">
        <v>160</v>
      </c>
      <c r="C165" t="s">
        <v>130</v>
      </c>
      <c r="D165">
        <v>20.329999999999998</v>
      </c>
      <c r="E165">
        <v>79.67</v>
      </c>
      <c r="F165">
        <v>100</v>
      </c>
    </row>
    <row r="166" spans="2:6" x14ac:dyDescent="0.25">
      <c r="B166">
        <v>161</v>
      </c>
      <c r="C166" t="s">
        <v>105</v>
      </c>
      <c r="D166">
        <v>20.12</v>
      </c>
      <c r="E166">
        <v>79.88</v>
      </c>
      <c r="F166">
        <v>100</v>
      </c>
    </row>
    <row r="167" spans="2:6" x14ac:dyDescent="0.25">
      <c r="B167">
        <v>162</v>
      </c>
      <c r="C167" t="s">
        <v>79</v>
      </c>
      <c r="D167">
        <v>20.03</v>
      </c>
      <c r="E167">
        <v>79.97</v>
      </c>
      <c r="F167">
        <v>100</v>
      </c>
    </row>
    <row r="168" spans="2:6" x14ac:dyDescent="0.25">
      <c r="B168">
        <v>163</v>
      </c>
      <c r="C168" t="s">
        <v>88</v>
      </c>
      <c r="D168">
        <v>20.03</v>
      </c>
      <c r="E168">
        <v>79.97</v>
      </c>
      <c r="F168">
        <v>100</v>
      </c>
    </row>
    <row r="169" spans="2:6" x14ac:dyDescent="0.25">
      <c r="B169">
        <v>164</v>
      </c>
      <c r="C169" t="s">
        <v>109</v>
      </c>
      <c r="D169">
        <v>19.87</v>
      </c>
      <c r="E169">
        <v>80.13</v>
      </c>
      <c r="F169">
        <v>100</v>
      </c>
    </row>
    <row r="170" spans="2:6" x14ac:dyDescent="0.25">
      <c r="B170">
        <v>165</v>
      </c>
      <c r="C170" t="s">
        <v>132</v>
      </c>
      <c r="D170">
        <v>19.850000000000001</v>
      </c>
      <c r="E170">
        <v>80.150000000000006</v>
      </c>
      <c r="F170">
        <v>100</v>
      </c>
    </row>
    <row r="171" spans="2:6" x14ac:dyDescent="0.25">
      <c r="B171">
        <v>166</v>
      </c>
      <c r="C171" t="s">
        <v>115</v>
      </c>
      <c r="D171">
        <v>19.690000000000001</v>
      </c>
      <c r="E171">
        <v>80.31</v>
      </c>
      <c r="F171">
        <v>100</v>
      </c>
    </row>
    <row r="172" spans="2:6" x14ac:dyDescent="0.25">
      <c r="B172">
        <v>167</v>
      </c>
      <c r="C172" t="s">
        <v>9</v>
      </c>
      <c r="D172">
        <v>19.57</v>
      </c>
      <c r="E172">
        <v>80.430000000000007</v>
      </c>
      <c r="F172">
        <v>100</v>
      </c>
    </row>
    <row r="173" spans="2:6" x14ac:dyDescent="0.25">
      <c r="B173">
        <v>168</v>
      </c>
      <c r="C173" t="s">
        <v>143</v>
      </c>
      <c r="D173">
        <v>19.43</v>
      </c>
      <c r="E173">
        <v>80.569999999999993</v>
      </c>
      <c r="F173">
        <v>100</v>
      </c>
    </row>
    <row r="174" spans="2:6" x14ac:dyDescent="0.25">
      <c r="B174">
        <v>169</v>
      </c>
      <c r="C174" t="s">
        <v>151</v>
      </c>
      <c r="D174">
        <v>19.34</v>
      </c>
      <c r="E174">
        <v>80.66</v>
      </c>
      <c r="F174">
        <v>100</v>
      </c>
    </row>
    <row r="175" spans="2:6" x14ac:dyDescent="0.25">
      <c r="B175">
        <v>170</v>
      </c>
      <c r="C175" t="s">
        <v>56</v>
      </c>
      <c r="D175">
        <v>19.18</v>
      </c>
      <c r="E175">
        <v>80.819999999999993</v>
      </c>
      <c r="F175">
        <v>100</v>
      </c>
    </row>
    <row r="176" spans="2:6" x14ac:dyDescent="0.25">
      <c r="B176">
        <v>171</v>
      </c>
      <c r="C176" t="s">
        <v>299</v>
      </c>
      <c r="D176">
        <v>18.96</v>
      </c>
      <c r="E176">
        <v>81.040000000000006</v>
      </c>
      <c r="F176">
        <v>100</v>
      </c>
    </row>
    <row r="177" spans="2:6" x14ac:dyDescent="0.25">
      <c r="B177">
        <v>172</v>
      </c>
      <c r="C177" t="s">
        <v>59</v>
      </c>
      <c r="D177">
        <v>18.940000000000001</v>
      </c>
      <c r="E177">
        <v>81.06</v>
      </c>
      <c r="F177">
        <v>100</v>
      </c>
    </row>
    <row r="178" spans="2:6" x14ac:dyDescent="0.25">
      <c r="B178">
        <v>173</v>
      </c>
      <c r="C178" t="s">
        <v>50</v>
      </c>
      <c r="D178">
        <v>18.77</v>
      </c>
      <c r="E178">
        <v>81.23</v>
      </c>
      <c r="F178">
        <v>100</v>
      </c>
    </row>
    <row r="179" spans="2:6" x14ac:dyDescent="0.25">
      <c r="B179">
        <v>174</v>
      </c>
      <c r="C179" t="s">
        <v>121</v>
      </c>
      <c r="D179">
        <v>18.73</v>
      </c>
      <c r="E179">
        <v>81.27</v>
      </c>
      <c r="F179">
        <v>100</v>
      </c>
    </row>
    <row r="180" spans="2:6" x14ac:dyDescent="0.25">
      <c r="B180">
        <v>175</v>
      </c>
      <c r="C180" t="s">
        <v>102</v>
      </c>
      <c r="D180">
        <v>18.649999999999999</v>
      </c>
      <c r="E180">
        <v>81.349999999999994</v>
      </c>
      <c r="F180">
        <v>100</v>
      </c>
    </row>
    <row r="181" spans="2:6" x14ac:dyDescent="0.25">
      <c r="B181">
        <v>176</v>
      </c>
      <c r="C181" t="s">
        <v>49</v>
      </c>
      <c r="D181">
        <v>18.55</v>
      </c>
      <c r="E181">
        <v>81.45</v>
      </c>
      <c r="F181">
        <v>100</v>
      </c>
    </row>
    <row r="182" spans="2:6" x14ac:dyDescent="0.25">
      <c r="B182">
        <v>177</v>
      </c>
      <c r="C182" t="s">
        <v>134</v>
      </c>
      <c r="D182">
        <v>18.37</v>
      </c>
      <c r="E182">
        <v>81.63</v>
      </c>
      <c r="F182">
        <v>100</v>
      </c>
    </row>
    <row r="183" spans="2:6" x14ac:dyDescent="0.25">
      <c r="B183">
        <v>178</v>
      </c>
      <c r="C183" t="s">
        <v>28</v>
      </c>
      <c r="D183">
        <v>18.350000000000001</v>
      </c>
      <c r="E183">
        <v>81.650000000000006</v>
      </c>
      <c r="F183">
        <v>100</v>
      </c>
    </row>
    <row r="184" spans="2:6" x14ac:dyDescent="0.25">
      <c r="B184">
        <v>179</v>
      </c>
      <c r="C184" t="s">
        <v>192</v>
      </c>
      <c r="D184">
        <v>18.309999999999999</v>
      </c>
      <c r="E184">
        <v>81.69</v>
      </c>
      <c r="F184">
        <v>100</v>
      </c>
    </row>
    <row r="185" spans="2:6" x14ac:dyDescent="0.25">
      <c r="B185">
        <v>180</v>
      </c>
      <c r="C185" t="s">
        <v>169</v>
      </c>
      <c r="D185">
        <v>18.25</v>
      </c>
      <c r="E185">
        <v>81.75</v>
      </c>
      <c r="F185">
        <v>100</v>
      </c>
    </row>
    <row r="186" spans="2:6" x14ac:dyDescent="0.25">
      <c r="B186">
        <v>181</v>
      </c>
      <c r="C186" t="s">
        <v>264</v>
      </c>
      <c r="D186">
        <v>17.89</v>
      </c>
      <c r="E186">
        <v>82.11</v>
      </c>
      <c r="F186">
        <v>100</v>
      </c>
    </row>
    <row r="187" spans="2:6" x14ac:dyDescent="0.25">
      <c r="B187">
        <v>182</v>
      </c>
      <c r="C187" t="s">
        <v>98</v>
      </c>
      <c r="D187">
        <v>17.57</v>
      </c>
      <c r="E187">
        <v>82.43</v>
      </c>
      <c r="F187">
        <v>100</v>
      </c>
    </row>
    <row r="188" spans="2:6" x14ac:dyDescent="0.25">
      <c r="B188">
        <v>183</v>
      </c>
      <c r="C188" t="s">
        <v>244</v>
      </c>
      <c r="D188">
        <v>17.559999999999999</v>
      </c>
      <c r="E188">
        <v>82.44</v>
      </c>
      <c r="F188">
        <v>100</v>
      </c>
    </row>
    <row r="189" spans="2:6" x14ac:dyDescent="0.25">
      <c r="B189">
        <v>184</v>
      </c>
      <c r="C189" t="s">
        <v>304</v>
      </c>
      <c r="D189">
        <v>17.52</v>
      </c>
      <c r="E189">
        <v>82.48</v>
      </c>
      <c r="F189">
        <v>100</v>
      </c>
    </row>
    <row r="190" spans="2:6" x14ac:dyDescent="0.25">
      <c r="B190">
        <v>185</v>
      </c>
      <c r="C190" t="s">
        <v>95</v>
      </c>
      <c r="D190">
        <v>17.510000000000002</v>
      </c>
      <c r="E190">
        <v>82.49</v>
      </c>
      <c r="F190">
        <v>100</v>
      </c>
    </row>
    <row r="191" spans="2:6" x14ac:dyDescent="0.25">
      <c r="B191">
        <v>186</v>
      </c>
      <c r="C191" t="s">
        <v>117</v>
      </c>
      <c r="D191">
        <v>17.510000000000002</v>
      </c>
      <c r="E191">
        <v>82.49</v>
      </c>
      <c r="F191">
        <v>100</v>
      </c>
    </row>
    <row r="192" spans="2:6" x14ac:dyDescent="0.25">
      <c r="B192">
        <v>187</v>
      </c>
      <c r="C192" t="s">
        <v>272</v>
      </c>
      <c r="D192">
        <v>17.41</v>
      </c>
      <c r="E192">
        <v>82.59</v>
      </c>
      <c r="F192">
        <v>100</v>
      </c>
    </row>
    <row r="193" spans="2:6" x14ac:dyDescent="0.25">
      <c r="B193">
        <v>188</v>
      </c>
      <c r="C193" t="s">
        <v>233</v>
      </c>
      <c r="D193">
        <v>17.36</v>
      </c>
      <c r="E193">
        <v>82.64</v>
      </c>
      <c r="F193">
        <v>100</v>
      </c>
    </row>
    <row r="194" spans="2:6" x14ac:dyDescent="0.25">
      <c r="B194">
        <v>189</v>
      </c>
      <c r="C194" t="s">
        <v>268</v>
      </c>
      <c r="D194">
        <v>17.32</v>
      </c>
      <c r="E194">
        <v>82.68</v>
      </c>
      <c r="F194">
        <v>100</v>
      </c>
    </row>
    <row r="195" spans="2:6" x14ac:dyDescent="0.25">
      <c r="B195">
        <v>190</v>
      </c>
      <c r="C195" t="s">
        <v>5</v>
      </c>
      <c r="D195">
        <v>17.29</v>
      </c>
      <c r="E195">
        <v>82.71</v>
      </c>
      <c r="F195">
        <v>100</v>
      </c>
    </row>
    <row r="196" spans="2:6" x14ac:dyDescent="0.25">
      <c r="B196">
        <v>191</v>
      </c>
      <c r="C196" t="s">
        <v>39</v>
      </c>
      <c r="D196">
        <v>17.260000000000002</v>
      </c>
      <c r="E196">
        <v>82.74</v>
      </c>
      <c r="F196">
        <v>100</v>
      </c>
    </row>
    <row r="197" spans="2:6" x14ac:dyDescent="0.25">
      <c r="B197">
        <v>192</v>
      </c>
      <c r="C197" t="s">
        <v>260</v>
      </c>
      <c r="D197">
        <v>17.2</v>
      </c>
      <c r="E197">
        <v>82.8</v>
      </c>
      <c r="F197">
        <v>100</v>
      </c>
    </row>
    <row r="198" spans="2:6" x14ac:dyDescent="0.25">
      <c r="B198">
        <v>193</v>
      </c>
      <c r="C198" t="s">
        <v>302</v>
      </c>
      <c r="D198">
        <v>17.16</v>
      </c>
      <c r="E198">
        <v>82.84</v>
      </c>
      <c r="F198">
        <v>100</v>
      </c>
    </row>
    <row r="199" spans="2:6" x14ac:dyDescent="0.25">
      <c r="B199">
        <v>194</v>
      </c>
      <c r="C199" t="s">
        <v>91</v>
      </c>
      <c r="D199">
        <v>17.03</v>
      </c>
      <c r="E199">
        <v>82.97</v>
      </c>
      <c r="F199">
        <v>100</v>
      </c>
    </row>
    <row r="200" spans="2:6" x14ac:dyDescent="0.25">
      <c r="B200">
        <v>195</v>
      </c>
      <c r="C200" t="s">
        <v>58</v>
      </c>
      <c r="D200">
        <v>17.02</v>
      </c>
      <c r="E200">
        <v>82.98</v>
      </c>
      <c r="F200">
        <v>100</v>
      </c>
    </row>
    <row r="201" spans="2:6" x14ac:dyDescent="0.25">
      <c r="B201">
        <v>196</v>
      </c>
      <c r="C201" t="s">
        <v>12</v>
      </c>
      <c r="D201">
        <v>17</v>
      </c>
      <c r="E201">
        <v>83</v>
      </c>
      <c r="F201">
        <v>100</v>
      </c>
    </row>
    <row r="202" spans="2:6" x14ac:dyDescent="0.25">
      <c r="B202">
        <v>197</v>
      </c>
      <c r="C202" t="s">
        <v>301</v>
      </c>
      <c r="D202">
        <v>16.86</v>
      </c>
      <c r="E202">
        <v>83.14</v>
      </c>
      <c r="F202">
        <v>100</v>
      </c>
    </row>
    <row r="203" spans="2:6" x14ac:dyDescent="0.25">
      <c r="B203">
        <v>198</v>
      </c>
      <c r="C203" t="s">
        <v>245</v>
      </c>
      <c r="D203">
        <v>16.61</v>
      </c>
      <c r="E203">
        <v>83.39</v>
      </c>
      <c r="F203">
        <v>100</v>
      </c>
    </row>
    <row r="204" spans="2:6" x14ac:dyDescent="0.25">
      <c r="B204">
        <v>199</v>
      </c>
      <c r="C204" t="s">
        <v>243</v>
      </c>
      <c r="D204">
        <v>16.53</v>
      </c>
      <c r="E204">
        <v>83.47</v>
      </c>
      <c r="F204">
        <v>100</v>
      </c>
    </row>
    <row r="205" spans="2:6" x14ac:dyDescent="0.25">
      <c r="B205">
        <v>200</v>
      </c>
      <c r="C205" t="s">
        <v>246</v>
      </c>
      <c r="D205">
        <v>16.47</v>
      </c>
      <c r="E205">
        <v>83.53</v>
      </c>
      <c r="F205">
        <v>100</v>
      </c>
    </row>
    <row r="206" spans="2:6" x14ac:dyDescent="0.25">
      <c r="B206">
        <v>201</v>
      </c>
      <c r="C206" t="s">
        <v>310</v>
      </c>
      <c r="D206">
        <v>16.420000000000002</v>
      </c>
      <c r="E206">
        <v>83.58</v>
      </c>
      <c r="F206">
        <v>100</v>
      </c>
    </row>
    <row r="207" spans="2:6" x14ac:dyDescent="0.25">
      <c r="B207">
        <v>202</v>
      </c>
      <c r="C207" t="s">
        <v>154</v>
      </c>
      <c r="D207">
        <v>16.39</v>
      </c>
      <c r="E207">
        <v>83.61</v>
      </c>
      <c r="F207">
        <v>100</v>
      </c>
    </row>
    <row r="208" spans="2:6" x14ac:dyDescent="0.25">
      <c r="B208">
        <v>203</v>
      </c>
      <c r="C208" t="s">
        <v>30</v>
      </c>
      <c r="D208">
        <v>16.29</v>
      </c>
      <c r="E208">
        <v>83.71</v>
      </c>
      <c r="F208">
        <v>100</v>
      </c>
    </row>
    <row r="209" spans="2:6" x14ac:dyDescent="0.25">
      <c r="B209">
        <v>204</v>
      </c>
      <c r="C209" t="s">
        <v>85</v>
      </c>
      <c r="D209">
        <v>16.170000000000002</v>
      </c>
      <c r="E209">
        <v>83.83</v>
      </c>
      <c r="F209">
        <v>100</v>
      </c>
    </row>
    <row r="210" spans="2:6" x14ac:dyDescent="0.25">
      <c r="B210">
        <v>205</v>
      </c>
      <c r="C210" t="s">
        <v>237</v>
      </c>
      <c r="D210">
        <v>16.04</v>
      </c>
      <c r="E210">
        <v>83.96</v>
      </c>
      <c r="F210">
        <v>100</v>
      </c>
    </row>
    <row r="211" spans="2:6" x14ac:dyDescent="0.25">
      <c r="B211">
        <v>206</v>
      </c>
      <c r="C211" t="s">
        <v>120</v>
      </c>
      <c r="D211">
        <v>15.97</v>
      </c>
      <c r="E211">
        <v>84.03</v>
      </c>
      <c r="F211">
        <v>100</v>
      </c>
    </row>
    <row r="212" spans="2:6" x14ac:dyDescent="0.25">
      <c r="B212">
        <v>207</v>
      </c>
      <c r="C212" t="s">
        <v>100</v>
      </c>
      <c r="D212">
        <v>15.91</v>
      </c>
      <c r="E212">
        <v>84.09</v>
      </c>
      <c r="F212">
        <v>100</v>
      </c>
    </row>
    <row r="213" spans="2:6" x14ac:dyDescent="0.25">
      <c r="B213">
        <v>208</v>
      </c>
      <c r="C213" t="s">
        <v>263</v>
      </c>
      <c r="D213">
        <v>15.76</v>
      </c>
      <c r="E213">
        <v>84.24</v>
      </c>
      <c r="F213">
        <v>100</v>
      </c>
    </row>
    <row r="214" spans="2:6" x14ac:dyDescent="0.25">
      <c r="B214">
        <v>209</v>
      </c>
      <c r="C214" t="s">
        <v>326</v>
      </c>
      <c r="D214">
        <v>15.64</v>
      </c>
      <c r="E214">
        <v>84.36</v>
      </c>
      <c r="F214">
        <v>100</v>
      </c>
    </row>
    <row r="215" spans="2:6" x14ac:dyDescent="0.25">
      <c r="B215">
        <v>210</v>
      </c>
      <c r="C215" t="s">
        <v>34</v>
      </c>
      <c r="D215">
        <v>15.58</v>
      </c>
      <c r="E215">
        <v>84.42</v>
      </c>
      <c r="F215">
        <v>100</v>
      </c>
    </row>
    <row r="216" spans="2:6" x14ac:dyDescent="0.25">
      <c r="B216">
        <v>211</v>
      </c>
      <c r="C216" t="s">
        <v>26</v>
      </c>
      <c r="D216">
        <v>15.46</v>
      </c>
      <c r="E216">
        <v>84.54</v>
      </c>
      <c r="F216">
        <v>100</v>
      </c>
    </row>
    <row r="217" spans="2:6" x14ac:dyDescent="0.25">
      <c r="B217">
        <v>212</v>
      </c>
      <c r="C217" t="s">
        <v>147</v>
      </c>
      <c r="D217">
        <v>15.33</v>
      </c>
      <c r="E217">
        <v>84.67</v>
      </c>
      <c r="F217">
        <v>100</v>
      </c>
    </row>
    <row r="218" spans="2:6" x14ac:dyDescent="0.25">
      <c r="B218">
        <v>213</v>
      </c>
      <c r="C218" t="s">
        <v>107</v>
      </c>
      <c r="D218">
        <v>15.22</v>
      </c>
      <c r="E218">
        <v>84.78</v>
      </c>
      <c r="F218">
        <v>100</v>
      </c>
    </row>
    <row r="219" spans="2:6" x14ac:dyDescent="0.25">
      <c r="B219">
        <v>214</v>
      </c>
      <c r="C219" t="s">
        <v>236</v>
      </c>
      <c r="D219">
        <v>15.14</v>
      </c>
      <c r="E219">
        <v>84.86</v>
      </c>
      <c r="F219">
        <v>100</v>
      </c>
    </row>
    <row r="220" spans="2:6" x14ac:dyDescent="0.25">
      <c r="B220">
        <v>215</v>
      </c>
      <c r="C220" t="s">
        <v>108</v>
      </c>
      <c r="D220">
        <v>14.66</v>
      </c>
      <c r="E220">
        <v>85.34</v>
      </c>
      <c r="F220">
        <v>100</v>
      </c>
    </row>
    <row r="221" spans="2:6" x14ac:dyDescent="0.25">
      <c r="B221">
        <v>216</v>
      </c>
      <c r="C221" t="s">
        <v>328</v>
      </c>
      <c r="D221">
        <v>14.6</v>
      </c>
      <c r="E221">
        <v>85.4</v>
      </c>
      <c r="F221">
        <v>100</v>
      </c>
    </row>
    <row r="222" spans="2:6" x14ac:dyDescent="0.25">
      <c r="B222">
        <v>217</v>
      </c>
      <c r="C222" t="s">
        <v>313</v>
      </c>
      <c r="D222">
        <v>14.25</v>
      </c>
      <c r="E222">
        <v>85.75</v>
      </c>
      <c r="F222">
        <v>100</v>
      </c>
    </row>
    <row r="223" spans="2:6" x14ac:dyDescent="0.25">
      <c r="B223">
        <v>218</v>
      </c>
      <c r="C223" t="s">
        <v>42</v>
      </c>
      <c r="D223">
        <v>14.23</v>
      </c>
      <c r="E223">
        <v>85.77</v>
      </c>
      <c r="F223">
        <v>100</v>
      </c>
    </row>
    <row r="224" spans="2:6" x14ac:dyDescent="0.25">
      <c r="B224">
        <v>219</v>
      </c>
      <c r="C224" t="s">
        <v>75</v>
      </c>
      <c r="D224">
        <v>14.19</v>
      </c>
      <c r="E224">
        <v>85.81</v>
      </c>
      <c r="F224">
        <v>100</v>
      </c>
    </row>
    <row r="225" spans="2:6" x14ac:dyDescent="0.25">
      <c r="B225">
        <v>220</v>
      </c>
      <c r="C225" t="s">
        <v>211</v>
      </c>
      <c r="D225">
        <v>14.18</v>
      </c>
      <c r="E225">
        <v>85.82</v>
      </c>
      <c r="F225">
        <v>100</v>
      </c>
    </row>
    <row r="226" spans="2:6" x14ac:dyDescent="0.25">
      <c r="B226">
        <v>221</v>
      </c>
      <c r="C226" t="s">
        <v>46</v>
      </c>
      <c r="D226">
        <v>14.11</v>
      </c>
      <c r="E226">
        <v>85.89</v>
      </c>
      <c r="F226">
        <v>100</v>
      </c>
    </row>
    <row r="227" spans="2:6" x14ac:dyDescent="0.25">
      <c r="B227">
        <v>222</v>
      </c>
      <c r="C227" t="s">
        <v>325</v>
      </c>
      <c r="D227">
        <v>14.06</v>
      </c>
      <c r="E227">
        <v>85.94</v>
      </c>
      <c r="F227">
        <v>100</v>
      </c>
    </row>
    <row r="228" spans="2:6" x14ac:dyDescent="0.25">
      <c r="B228">
        <v>223</v>
      </c>
      <c r="C228" t="s">
        <v>3</v>
      </c>
      <c r="D228">
        <v>14.04</v>
      </c>
      <c r="E228">
        <v>85.96</v>
      </c>
      <c r="F228">
        <v>100</v>
      </c>
    </row>
    <row r="229" spans="2:6" x14ac:dyDescent="0.25">
      <c r="B229">
        <v>224</v>
      </c>
      <c r="C229" t="s">
        <v>54</v>
      </c>
      <c r="D229">
        <v>14</v>
      </c>
      <c r="E229">
        <v>86</v>
      </c>
      <c r="F229">
        <v>100</v>
      </c>
    </row>
    <row r="230" spans="2:6" x14ac:dyDescent="0.25">
      <c r="B230">
        <v>225</v>
      </c>
      <c r="C230" t="s">
        <v>140</v>
      </c>
      <c r="D230">
        <v>13.99</v>
      </c>
      <c r="E230">
        <v>86.01</v>
      </c>
      <c r="F230">
        <v>100</v>
      </c>
    </row>
    <row r="231" spans="2:6" x14ac:dyDescent="0.25">
      <c r="B231">
        <v>226</v>
      </c>
      <c r="C231" t="s">
        <v>69</v>
      </c>
      <c r="D231">
        <v>13.93</v>
      </c>
      <c r="E231">
        <v>86.07</v>
      </c>
      <c r="F231">
        <v>100</v>
      </c>
    </row>
    <row r="232" spans="2:6" x14ac:dyDescent="0.25">
      <c r="B232">
        <v>227</v>
      </c>
      <c r="C232" t="s">
        <v>80</v>
      </c>
      <c r="D232">
        <v>13.88</v>
      </c>
      <c r="E232">
        <v>86.12</v>
      </c>
      <c r="F232">
        <v>100</v>
      </c>
    </row>
    <row r="233" spans="2:6" x14ac:dyDescent="0.25">
      <c r="B233">
        <v>228</v>
      </c>
      <c r="C233" t="s">
        <v>92</v>
      </c>
      <c r="D233">
        <v>13.73</v>
      </c>
      <c r="E233">
        <v>86.27</v>
      </c>
      <c r="F233">
        <v>100</v>
      </c>
    </row>
    <row r="234" spans="2:6" x14ac:dyDescent="0.25">
      <c r="B234">
        <v>229</v>
      </c>
      <c r="C234" t="s">
        <v>265</v>
      </c>
      <c r="D234">
        <v>13.71</v>
      </c>
      <c r="E234">
        <v>86.29</v>
      </c>
      <c r="F234">
        <v>100</v>
      </c>
    </row>
    <row r="235" spans="2:6" x14ac:dyDescent="0.25">
      <c r="B235">
        <v>230</v>
      </c>
      <c r="C235" t="s">
        <v>24</v>
      </c>
      <c r="D235">
        <v>13.7</v>
      </c>
      <c r="E235">
        <v>86.3</v>
      </c>
      <c r="F235">
        <v>100</v>
      </c>
    </row>
    <row r="236" spans="2:6" x14ac:dyDescent="0.25">
      <c r="B236">
        <v>231</v>
      </c>
      <c r="C236" t="s">
        <v>293</v>
      </c>
      <c r="D236">
        <v>13.62</v>
      </c>
      <c r="E236">
        <v>86.38</v>
      </c>
      <c r="F236">
        <v>100</v>
      </c>
    </row>
    <row r="237" spans="2:6" x14ac:dyDescent="0.25">
      <c r="B237">
        <v>232</v>
      </c>
      <c r="C237" t="s">
        <v>232</v>
      </c>
      <c r="D237">
        <v>13.57</v>
      </c>
      <c r="E237">
        <v>86.43</v>
      </c>
      <c r="F237">
        <v>100</v>
      </c>
    </row>
    <row r="238" spans="2:6" x14ac:dyDescent="0.25">
      <c r="B238">
        <v>233</v>
      </c>
      <c r="C238" t="s">
        <v>239</v>
      </c>
      <c r="D238">
        <v>13.36</v>
      </c>
      <c r="E238">
        <v>86.64</v>
      </c>
      <c r="F238">
        <v>100</v>
      </c>
    </row>
    <row r="239" spans="2:6" x14ac:dyDescent="0.25">
      <c r="B239">
        <v>234</v>
      </c>
      <c r="C239" t="s">
        <v>44</v>
      </c>
      <c r="D239">
        <v>13.3</v>
      </c>
      <c r="E239">
        <v>86.7</v>
      </c>
      <c r="F239">
        <v>100</v>
      </c>
    </row>
    <row r="240" spans="2:6" x14ac:dyDescent="0.25">
      <c r="B240">
        <v>235</v>
      </c>
      <c r="C240" t="s">
        <v>25</v>
      </c>
      <c r="D240">
        <v>13.21</v>
      </c>
      <c r="E240">
        <v>86.79</v>
      </c>
      <c r="F240">
        <v>100</v>
      </c>
    </row>
    <row r="241" spans="2:6" x14ac:dyDescent="0.25">
      <c r="B241">
        <v>236</v>
      </c>
      <c r="C241" t="s">
        <v>242</v>
      </c>
      <c r="D241">
        <v>13.18</v>
      </c>
      <c r="E241">
        <v>86.82</v>
      </c>
      <c r="F241">
        <v>100</v>
      </c>
    </row>
    <row r="242" spans="2:6" x14ac:dyDescent="0.25">
      <c r="B242">
        <v>237</v>
      </c>
      <c r="C242" t="s">
        <v>149</v>
      </c>
      <c r="D242">
        <v>13.06</v>
      </c>
      <c r="E242">
        <v>86.94</v>
      </c>
      <c r="F242">
        <v>100</v>
      </c>
    </row>
    <row r="243" spans="2:6" x14ac:dyDescent="0.25">
      <c r="B243">
        <v>238</v>
      </c>
      <c r="C243" t="s">
        <v>14</v>
      </c>
      <c r="D243">
        <v>13.03</v>
      </c>
      <c r="E243">
        <v>86.97</v>
      </c>
      <c r="F243">
        <v>100</v>
      </c>
    </row>
    <row r="244" spans="2:6" x14ac:dyDescent="0.25">
      <c r="B244">
        <v>239</v>
      </c>
      <c r="C244" t="s">
        <v>93</v>
      </c>
      <c r="D244">
        <v>13.02</v>
      </c>
      <c r="E244">
        <v>86.98</v>
      </c>
      <c r="F244">
        <v>100</v>
      </c>
    </row>
    <row r="245" spans="2:6" x14ac:dyDescent="0.25">
      <c r="B245">
        <v>240</v>
      </c>
      <c r="C245" t="s">
        <v>74</v>
      </c>
      <c r="D245">
        <v>12.76</v>
      </c>
      <c r="E245">
        <v>87.24</v>
      </c>
      <c r="F245">
        <v>100</v>
      </c>
    </row>
    <row r="246" spans="2:6" x14ac:dyDescent="0.25">
      <c r="B246">
        <v>241</v>
      </c>
      <c r="C246" t="s">
        <v>48</v>
      </c>
      <c r="D246">
        <v>12.49</v>
      </c>
      <c r="E246">
        <v>87.51</v>
      </c>
      <c r="F246">
        <v>100</v>
      </c>
    </row>
    <row r="247" spans="2:6" x14ac:dyDescent="0.25">
      <c r="B247">
        <v>242</v>
      </c>
      <c r="C247" t="s">
        <v>311</v>
      </c>
      <c r="D247">
        <v>12.29</v>
      </c>
      <c r="E247">
        <v>87.71</v>
      </c>
      <c r="F247">
        <v>100</v>
      </c>
    </row>
    <row r="248" spans="2:6" x14ac:dyDescent="0.25">
      <c r="B248">
        <v>243</v>
      </c>
      <c r="C248" t="s">
        <v>111</v>
      </c>
      <c r="D248">
        <v>12.22</v>
      </c>
      <c r="E248">
        <v>87.78</v>
      </c>
      <c r="F248">
        <v>100</v>
      </c>
    </row>
    <row r="249" spans="2:6" x14ac:dyDescent="0.25">
      <c r="B249">
        <v>244</v>
      </c>
      <c r="C249" t="s">
        <v>45</v>
      </c>
      <c r="D249">
        <v>11.97</v>
      </c>
      <c r="E249">
        <v>88.03</v>
      </c>
      <c r="F249">
        <v>100</v>
      </c>
    </row>
    <row r="250" spans="2:6" x14ac:dyDescent="0.25">
      <c r="B250">
        <v>245</v>
      </c>
      <c r="C250" t="s">
        <v>295</v>
      </c>
      <c r="D250">
        <v>11.86</v>
      </c>
      <c r="E250">
        <v>88.14</v>
      </c>
      <c r="F250">
        <v>100</v>
      </c>
    </row>
    <row r="251" spans="2:6" x14ac:dyDescent="0.25">
      <c r="B251">
        <v>246</v>
      </c>
      <c r="C251" t="s">
        <v>235</v>
      </c>
      <c r="D251">
        <v>11.69</v>
      </c>
      <c r="E251">
        <v>88.31</v>
      </c>
      <c r="F251">
        <v>100</v>
      </c>
    </row>
    <row r="252" spans="2:6" x14ac:dyDescent="0.25">
      <c r="B252">
        <v>247</v>
      </c>
      <c r="C252" t="s">
        <v>213</v>
      </c>
      <c r="D252">
        <v>11.35</v>
      </c>
      <c r="E252">
        <v>88.65</v>
      </c>
      <c r="F252">
        <v>100</v>
      </c>
    </row>
    <row r="253" spans="2:6" x14ac:dyDescent="0.25">
      <c r="B253">
        <v>248</v>
      </c>
      <c r="C253" t="s">
        <v>300</v>
      </c>
      <c r="D253">
        <v>11.26</v>
      </c>
      <c r="E253">
        <v>88.74</v>
      </c>
      <c r="F253">
        <v>100</v>
      </c>
    </row>
    <row r="254" spans="2:6" x14ac:dyDescent="0.25">
      <c r="B254">
        <v>249</v>
      </c>
      <c r="C254" t="s">
        <v>65</v>
      </c>
      <c r="D254">
        <v>11.01</v>
      </c>
      <c r="E254">
        <v>88.99</v>
      </c>
      <c r="F254">
        <v>100</v>
      </c>
    </row>
    <row r="255" spans="2:6" x14ac:dyDescent="0.25">
      <c r="B255">
        <v>250</v>
      </c>
      <c r="C255" t="s">
        <v>112</v>
      </c>
      <c r="D255">
        <v>11.01</v>
      </c>
      <c r="E255">
        <v>88.99</v>
      </c>
      <c r="F255">
        <v>100</v>
      </c>
    </row>
    <row r="256" spans="2:6" x14ac:dyDescent="0.25">
      <c r="B256">
        <v>251</v>
      </c>
      <c r="C256" t="s">
        <v>287</v>
      </c>
      <c r="D256">
        <v>10.99</v>
      </c>
      <c r="E256">
        <v>89.01</v>
      </c>
      <c r="F256">
        <v>100</v>
      </c>
    </row>
    <row r="257" spans="2:6" x14ac:dyDescent="0.25">
      <c r="B257">
        <v>252</v>
      </c>
      <c r="C257" t="s">
        <v>78</v>
      </c>
      <c r="D257">
        <v>10.95</v>
      </c>
      <c r="E257">
        <v>89.05</v>
      </c>
      <c r="F257">
        <v>100</v>
      </c>
    </row>
    <row r="258" spans="2:6" x14ac:dyDescent="0.25">
      <c r="B258">
        <v>253</v>
      </c>
      <c r="C258" t="s">
        <v>306</v>
      </c>
      <c r="D258">
        <v>10.51</v>
      </c>
      <c r="E258">
        <v>89.49</v>
      </c>
      <c r="F258">
        <v>100</v>
      </c>
    </row>
    <row r="259" spans="2:6" x14ac:dyDescent="0.25">
      <c r="B259">
        <v>254</v>
      </c>
      <c r="C259" t="s">
        <v>68</v>
      </c>
      <c r="D259">
        <v>10.46</v>
      </c>
      <c r="E259">
        <v>89.54</v>
      </c>
      <c r="F259">
        <v>100</v>
      </c>
    </row>
    <row r="260" spans="2:6" x14ac:dyDescent="0.25">
      <c r="B260">
        <v>255</v>
      </c>
      <c r="C260" t="s">
        <v>2</v>
      </c>
      <c r="D260">
        <v>10.26</v>
      </c>
      <c r="E260">
        <v>89.74</v>
      </c>
      <c r="F260">
        <v>100</v>
      </c>
    </row>
    <row r="261" spans="2:6" x14ac:dyDescent="0.25">
      <c r="B261">
        <v>256</v>
      </c>
      <c r="C261" t="s">
        <v>23</v>
      </c>
      <c r="D261">
        <v>10.210000000000001</v>
      </c>
      <c r="E261">
        <v>89.79</v>
      </c>
      <c r="F261">
        <v>100</v>
      </c>
    </row>
    <row r="262" spans="2:6" x14ac:dyDescent="0.25">
      <c r="B262">
        <v>257</v>
      </c>
      <c r="C262" t="s">
        <v>18</v>
      </c>
      <c r="D262">
        <v>10.050000000000001</v>
      </c>
      <c r="E262">
        <v>89.95</v>
      </c>
      <c r="F262">
        <v>100</v>
      </c>
    </row>
    <row r="263" spans="2:6" x14ac:dyDescent="0.25">
      <c r="B263">
        <v>258</v>
      </c>
      <c r="C263" t="s">
        <v>266</v>
      </c>
      <c r="D263">
        <v>9.92</v>
      </c>
      <c r="E263">
        <v>90.08</v>
      </c>
      <c r="F263">
        <v>100</v>
      </c>
    </row>
    <row r="264" spans="2:6" x14ac:dyDescent="0.25">
      <c r="B264">
        <v>259</v>
      </c>
      <c r="C264" t="s">
        <v>286</v>
      </c>
      <c r="D264">
        <v>9.8699999999999992</v>
      </c>
      <c r="E264">
        <v>90.13</v>
      </c>
      <c r="F264">
        <v>100</v>
      </c>
    </row>
    <row r="265" spans="2:6" x14ac:dyDescent="0.25">
      <c r="B265">
        <v>260</v>
      </c>
      <c r="C265" t="s">
        <v>285</v>
      </c>
      <c r="D265">
        <v>9.86</v>
      </c>
      <c r="E265">
        <v>90.14</v>
      </c>
      <c r="F265">
        <v>100</v>
      </c>
    </row>
    <row r="266" spans="2:6" x14ac:dyDescent="0.25">
      <c r="B266">
        <v>261</v>
      </c>
      <c r="C266" t="s">
        <v>308</v>
      </c>
      <c r="D266">
        <v>9.83</v>
      </c>
      <c r="E266">
        <v>90.17</v>
      </c>
      <c r="F266">
        <v>100</v>
      </c>
    </row>
    <row r="267" spans="2:6" x14ac:dyDescent="0.25">
      <c r="B267">
        <v>262</v>
      </c>
      <c r="C267" t="s">
        <v>282</v>
      </c>
      <c r="D267">
        <v>9.34</v>
      </c>
      <c r="E267">
        <v>90.66</v>
      </c>
      <c r="F267">
        <v>100</v>
      </c>
    </row>
    <row r="268" spans="2:6" x14ac:dyDescent="0.25">
      <c r="B268">
        <v>263</v>
      </c>
      <c r="C268" t="s">
        <v>298</v>
      </c>
      <c r="D268">
        <v>9.33</v>
      </c>
      <c r="E268">
        <v>90.67</v>
      </c>
      <c r="F268">
        <v>100</v>
      </c>
    </row>
    <row r="269" spans="2:6" x14ac:dyDescent="0.25">
      <c r="B269">
        <v>264</v>
      </c>
      <c r="C269" t="s">
        <v>138</v>
      </c>
      <c r="D269">
        <v>9.1</v>
      </c>
      <c r="E269">
        <v>90.9</v>
      </c>
      <c r="F269">
        <v>100</v>
      </c>
    </row>
    <row r="270" spans="2:6" x14ac:dyDescent="0.25">
      <c r="B270">
        <v>265</v>
      </c>
      <c r="C270" t="s">
        <v>8</v>
      </c>
      <c r="D270">
        <v>8.7200000000000006</v>
      </c>
      <c r="E270">
        <v>91.28</v>
      </c>
      <c r="F270">
        <v>100</v>
      </c>
    </row>
    <row r="271" spans="2:6" x14ac:dyDescent="0.25">
      <c r="B271">
        <v>266</v>
      </c>
      <c r="C271" t="s">
        <v>62</v>
      </c>
      <c r="D271">
        <v>8.69</v>
      </c>
      <c r="E271">
        <v>91.31</v>
      </c>
      <c r="F271">
        <v>100</v>
      </c>
    </row>
    <row r="272" spans="2:6" x14ac:dyDescent="0.25">
      <c r="B272">
        <v>267</v>
      </c>
      <c r="C272" t="s">
        <v>288</v>
      </c>
      <c r="D272">
        <v>8.64</v>
      </c>
      <c r="E272">
        <v>91.36</v>
      </c>
      <c r="F272">
        <v>100</v>
      </c>
    </row>
    <row r="273" spans="2:6" x14ac:dyDescent="0.25">
      <c r="B273">
        <v>268</v>
      </c>
      <c r="C273" t="s">
        <v>312</v>
      </c>
      <c r="D273">
        <v>8.64</v>
      </c>
      <c r="E273">
        <v>91.36</v>
      </c>
      <c r="F273">
        <v>100</v>
      </c>
    </row>
    <row r="274" spans="2:6" x14ac:dyDescent="0.25">
      <c r="B274">
        <v>269</v>
      </c>
      <c r="C274" t="s">
        <v>240</v>
      </c>
      <c r="D274">
        <v>8.51</v>
      </c>
      <c r="E274">
        <v>91.49</v>
      </c>
      <c r="F274">
        <v>100</v>
      </c>
    </row>
    <row r="275" spans="2:6" x14ac:dyDescent="0.25">
      <c r="B275">
        <v>270</v>
      </c>
      <c r="C275" t="s">
        <v>64</v>
      </c>
      <c r="D275">
        <v>8.4499999999999993</v>
      </c>
      <c r="E275">
        <v>91.55</v>
      </c>
      <c r="F275">
        <v>100</v>
      </c>
    </row>
    <row r="276" spans="2:6" x14ac:dyDescent="0.25">
      <c r="B276">
        <v>271</v>
      </c>
      <c r="C276" t="s">
        <v>255</v>
      </c>
      <c r="D276">
        <v>8.44</v>
      </c>
      <c r="E276">
        <v>91.56</v>
      </c>
      <c r="F276">
        <v>100</v>
      </c>
    </row>
    <row r="277" spans="2:6" x14ac:dyDescent="0.25">
      <c r="B277">
        <v>272</v>
      </c>
      <c r="C277" t="s">
        <v>86</v>
      </c>
      <c r="D277">
        <v>8.4</v>
      </c>
      <c r="E277">
        <v>91.6</v>
      </c>
      <c r="F277">
        <v>100</v>
      </c>
    </row>
    <row r="278" spans="2:6" x14ac:dyDescent="0.25">
      <c r="B278">
        <v>273</v>
      </c>
      <c r="C278" t="s">
        <v>291</v>
      </c>
      <c r="D278">
        <v>8.36</v>
      </c>
      <c r="E278">
        <v>91.64</v>
      </c>
      <c r="F278">
        <v>100</v>
      </c>
    </row>
    <row r="279" spans="2:6" x14ac:dyDescent="0.25">
      <c r="B279">
        <v>274</v>
      </c>
      <c r="C279" t="s">
        <v>71</v>
      </c>
      <c r="D279">
        <v>8.2899999999999991</v>
      </c>
      <c r="E279">
        <v>91.71</v>
      </c>
      <c r="F279">
        <v>100</v>
      </c>
    </row>
    <row r="280" spans="2:6" x14ac:dyDescent="0.25">
      <c r="B280">
        <v>275</v>
      </c>
      <c r="C280" t="s">
        <v>284</v>
      </c>
      <c r="D280">
        <v>8.08</v>
      </c>
      <c r="E280">
        <v>91.92</v>
      </c>
      <c r="F280">
        <v>100</v>
      </c>
    </row>
    <row r="281" spans="2:6" x14ac:dyDescent="0.25">
      <c r="B281">
        <v>276</v>
      </c>
      <c r="C281" t="s">
        <v>297</v>
      </c>
      <c r="D281">
        <v>8.02</v>
      </c>
      <c r="E281">
        <v>91.98</v>
      </c>
      <c r="F281">
        <v>100</v>
      </c>
    </row>
    <row r="282" spans="2:6" x14ac:dyDescent="0.25">
      <c r="B282">
        <v>277</v>
      </c>
      <c r="C282" t="s">
        <v>253</v>
      </c>
      <c r="D282">
        <v>7.85</v>
      </c>
      <c r="E282">
        <v>92.15</v>
      </c>
      <c r="F282">
        <v>100</v>
      </c>
    </row>
    <row r="283" spans="2:6" x14ac:dyDescent="0.25">
      <c r="B283">
        <v>278</v>
      </c>
      <c r="C283" t="s">
        <v>20</v>
      </c>
      <c r="D283">
        <v>7.8</v>
      </c>
      <c r="E283">
        <v>92.2</v>
      </c>
      <c r="F283">
        <v>100</v>
      </c>
    </row>
    <row r="284" spans="2:6" x14ac:dyDescent="0.25">
      <c r="B284">
        <v>279</v>
      </c>
      <c r="C284" t="s">
        <v>270</v>
      </c>
      <c r="D284">
        <v>7.78</v>
      </c>
      <c r="E284">
        <v>92.22</v>
      </c>
      <c r="F284">
        <v>100</v>
      </c>
    </row>
    <row r="285" spans="2:6" x14ac:dyDescent="0.25">
      <c r="B285">
        <v>280</v>
      </c>
      <c r="C285" t="s">
        <v>269</v>
      </c>
      <c r="D285">
        <v>7.53</v>
      </c>
      <c r="E285">
        <v>92.47</v>
      </c>
      <c r="F285">
        <v>100</v>
      </c>
    </row>
    <row r="286" spans="2:6" x14ac:dyDescent="0.25">
      <c r="B286">
        <v>281</v>
      </c>
      <c r="C286" t="s">
        <v>309</v>
      </c>
      <c r="D286">
        <v>7.52</v>
      </c>
      <c r="E286">
        <v>92.48</v>
      </c>
      <c r="F286">
        <v>100</v>
      </c>
    </row>
    <row r="287" spans="2:6" x14ac:dyDescent="0.25">
      <c r="B287">
        <v>282</v>
      </c>
      <c r="C287" t="s">
        <v>22</v>
      </c>
      <c r="D287">
        <v>7.47</v>
      </c>
      <c r="E287">
        <v>92.53</v>
      </c>
      <c r="F287">
        <v>100</v>
      </c>
    </row>
    <row r="288" spans="2:6" x14ac:dyDescent="0.25">
      <c r="B288">
        <v>283</v>
      </c>
      <c r="C288" t="s">
        <v>41</v>
      </c>
      <c r="D288">
        <v>7.39</v>
      </c>
      <c r="E288">
        <v>92.61</v>
      </c>
      <c r="F288">
        <v>100</v>
      </c>
    </row>
    <row r="289" spans="2:6" x14ac:dyDescent="0.25">
      <c r="B289">
        <v>284</v>
      </c>
      <c r="C289" t="s">
        <v>17</v>
      </c>
      <c r="D289">
        <v>7.31</v>
      </c>
      <c r="E289">
        <v>92.69</v>
      </c>
      <c r="F289">
        <v>100</v>
      </c>
    </row>
    <row r="290" spans="2:6" x14ac:dyDescent="0.25">
      <c r="B290">
        <v>285</v>
      </c>
      <c r="C290" t="s">
        <v>281</v>
      </c>
      <c r="D290">
        <v>7.28</v>
      </c>
      <c r="E290">
        <v>92.72</v>
      </c>
      <c r="F290">
        <v>100</v>
      </c>
    </row>
    <row r="291" spans="2:6" x14ac:dyDescent="0.25">
      <c r="B291">
        <v>286</v>
      </c>
      <c r="C291" t="s">
        <v>16</v>
      </c>
      <c r="D291">
        <v>6.96</v>
      </c>
      <c r="E291">
        <v>93.04</v>
      </c>
      <c r="F291">
        <v>100</v>
      </c>
    </row>
    <row r="292" spans="2:6" x14ac:dyDescent="0.25">
      <c r="B292">
        <v>287</v>
      </c>
      <c r="C292" t="s">
        <v>84</v>
      </c>
      <c r="D292">
        <v>6.92</v>
      </c>
      <c r="E292">
        <v>93.08</v>
      </c>
      <c r="F292">
        <v>100</v>
      </c>
    </row>
    <row r="293" spans="2:6" x14ac:dyDescent="0.25">
      <c r="B293">
        <v>288</v>
      </c>
      <c r="C293" t="s">
        <v>252</v>
      </c>
      <c r="D293">
        <v>6.86</v>
      </c>
      <c r="E293">
        <v>93.14</v>
      </c>
      <c r="F293">
        <v>100</v>
      </c>
    </row>
    <row r="294" spans="2:6" x14ac:dyDescent="0.25">
      <c r="B294">
        <v>289</v>
      </c>
      <c r="C294" t="s">
        <v>261</v>
      </c>
      <c r="D294">
        <v>6.53</v>
      </c>
      <c r="E294">
        <v>93.47</v>
      </c>
      <c r="F294">
        <v>100</v>
      </c>
    </row>
    <row r="295" spans="2:6" x14ac:dyDescent="0.25">
      <c r="B295">
        <v>290</v>
      </c>
      <c r="C295" t="s">
        <v>60</v>
      </c>
      <c r="D295">
        <v>6.42</v>
      </c>
      <c r="E295">
        <v>93.58</v>
      </c>
      <c r="F295">
        <v>100</v>
      </c>
    </row>
    <row r="296" spans="2:6" x14ac:dyDescent="0.25">
      <c r="B296">
        <v>291</v>
      </c>
      <c r="C296" t="s">
        <v>10</v>
      </c>
      <c r="D296">
        <v>6.38</v>
      </c>
      <c r="E296">
        <v>93.62</v>
      </c>
      <c r="F296">
        <v>100</v>
      </c>
    </row>
    <row r="297" spans="2:6" x14ac:dyDescent="0.25">
      <c r="B297">
        <v>292</v>
      </c>
      <c r="C297" t="s">
        <v>90</v>
      </c>
      <c r="D297">
        <v>6.36</v>
      </c>
      <c r="E297">
        <v>93.64</v>
      </c>
      <c r="F297">
        <v>100</v>
      </c>
    </row>
    <row r="298" spans="2:6" x14ac:dyDescent="0.25">
      <c r="B298">
        <v>293</v>
      </c>
      <c r="C298" t="s">
        <v>15</v>
      </c>
      <c r="D298">
        <v>6.27</v>
      </c>
      <c r="E298">
        <v>93.73</v>
      </c>
      <c r="F298">
        <v>100</v>
      </c>
    </row>
    <row r="299" spans="2:6" x14ac:dyDescent="0.25">
      <c r="B299">
        <v>294</v>
      </c>
      <c r="C299" t="s">
        <v>262</v>
      </c>
      <c r="D299">
        <v>6.27</v>
      </c>
      <c r="E299">
        <v>93.73</v>
      </c>
      <c r="F299">
        <v>100</v>
      </c>
    </row>
    <row r="300" spans="2:6" x14ac:dyDescent="0.25">
      <c r="B300">
        <v>295</v>
      </c>
      <c r="C300" t="s">
        <v>277</v>
      </c>
      <c r="D300">
        <v>6.22</v>
      </c>
      <c r="E300">
        <v>93.78</v>
      </c>
      <c r="F300">
        <v>100</v>
      </c>
    </row>
    <row r="301" spans="2:6" x14ac:dyDescent="0.25">
      <c r="B301">
        <v>296</v>
      </c>
      <c r="C301" t="s">
        <v>234</v>
      </c>
      <c r="D301">
        <v>6.19</v>
      </c>
      <c r="E301">
        <v>93.81</v>
      </c>
      <c r="F301">
        <v>100</v>
      </c>
    </row>
    <row r="302" spans="2:6" x14ac:dyDescent="0.25">
      <c r="B302">
        <v>297</v>
      </c>
      <c r="C302" t="s">
        <v>1</v>
      </c>
      <c r="D302">
        <v>6.17</v>
      </c>
      <c r="E302">
        <v>93.83</v>
      </c>
      <c r="F302">
        <v>100</v>
      </c>
    </row>
    <row r="303" spans="2:6" x14ac:dyDescent="0.25">
      <c r="B303">
        <v>298</v>
      </c>
      <c r="C303" t="s">
        <v>278</v>
      </c>
      <c r="D303">
        <v>6.05</v>
      </c>
      <c r="E303">
        <v>93.95</v>
      </c>
      <c r="F303">
        <v>100</v>
      </c>
    </row>
    <row r="304" spans="2:6" x14ac:dyDescent="0.25">
      <c r="B304">
        <v>299</v>
      </c>
      <c r="C304" t="s">
        <v>257</v>
      </c>
      <c r="D304">
        <v>6.04</v>
      </c>
      <c r="E304">
        <v>93.96</v>
      </c>
      <c r="F304">
        <v>100</v>
      </c>
    </row>
    <row r="305" spans="2:6" x14ac:dyDescent="0.25">
      <c r="B305">
        <v>300</v>
      </c>
      <c r="C305" t="s">
        <v>19</v>
      </c>
      <c r="D305">
        <v>5.87</v>
      </c>
      <c r="E305">
        <v>94.13</v>
      </c>
      <c r="F305">
        <v>100</v>
      </c>
    </row>
    <row r="306" spans="2:6" x14ac:dyDescent="0.25">
      <c r="B306">
        <v>301</v>
      </c>
      <c r="C306" t="s">
        <v>82</v>
      </c>
      <c r="D306">
        <v>5.85</v>
      </c>
      <c r="E306">
        <v>94.15</v>
      </c>
      <c r="F306">
        <v>100</v>
      </c>
    </row>
    <row r="307" spans="2:6" x14ac:dyDescent="0.25">
      <c r="B307">
        <v>302</v>
      </c>
      <c r="C307" t="s">
        <v>51</v>
      </c>
      <c r="D307">
        <v>5.72</v>
      </c>
      <c r="E307">
        <v>94.28</v>
      </c>
      <c r="F307">
        <v>100</v>
      </c>
    </row>
    <row r="308" spans="2:6" x14ac:dyDescent="0.25">
      <c r="B308">
        <v>303</v>
      </c>
      <c r="C308" t="s">
        <v>276</v>
      </c>
      <c r="D308">
        <v>5.36</v>
      </c>
      <c r="E308">
        <v>94.64</v>
      </c>
      <c r="F308">
        <v>100</v>
      </c>
    </row>
    <row r="309" spans="2:6" x14ac:dyDescent="0.25">
      <c r="B309">
        <v>304</v>
      </c>
      <c r="C309" t="s">
        <v>296</v>
      </c>
      <c r="D309">
        <v>4.79</v>
      </c>
      <c r="E309">
        <v>95.21</v>
      </c>
      <c r="F309">
        <v>100</v>
      </c>
    </row>
    <row r="310" spans="2:6" x14ac:dyDescent="0.25">
      <c r="B310">
        <v>305</v>
      </c>
      <c r="C310" t="s">
        <v>305</v>
      </c>
      <c r="D310">
        <v>4.7699999999999996</v>
      </c>
      <c r="E310">
        <v>95.23</v>
      </c>
      <c r="F310">
        <v>100</v>
      </c>
    </row>
    <row r="311" spans="2:6" x14ac:dyDescent="0.25">
      <c r="B311">
        <v>306</v>
      </c>
      <c r="C311" t="s">
        <v>290</v>
      </c>
      <c r="D311">
        <v>4.7</v>
      </c>
      <c r="E311">
        <v>95.3</v>
      </c>
      <c r="F311">
        <v>100</v>
      </c>
    </row>
    <row r="312" spans="2:6" x14ac:dyDescent="0.25">
      <c r="B312">
        <v>307</v>
      </c>
      <c r="C312" t="s">
        <v>256</v>
      </c>
      <c r="D312">
        <v>4.63</v>
      </c>
      <c r="E312">
        <v>95.37</v>
      </c>
      <c r="F312">
        <v>100</v>
      </c>
    </row>
    <row r="313" spans="2:6" x14ac:dyDescent="0.25">
      <c r="B313">
        <v>308</v>
      </c>
      <c r="C313" t="s">
        <v>289</v>
      </c>
      <c r="D313">
        <v>4.6100000000000003</v>
      </c>
      <c r="E313">
        <v>95.39</v>
      </c>
      <c r="F313">
        <v>100</v>
      </c>
    </row>
    <row r="314" spans="2:6" x14ac:dyDescent="0.25">
      <c r="B314">
        <v>309</v>
      </c>
      <c r="C314" t="s">
        <v>275</v>
      </c>
      <c r="D314">
        <v>4.51</v>
      </c>
      <c r="E314">
        <v>95.49</v>
      </c>
      <c r="F314">
        <v>100</v>
      </c>
    </row>
    <row r="315" spans="2:6" x14ac:dyDescent="0.25">
      <c r="B315">
        <v>310</v>
      </c>
      <c r="C315" t="s">
        <v>267</v>
      </c>
      <c r="D315">
        <v>4.3600000000000003</v>
      </c>
      <c r="E315">
        <v>95.64</v>
      </c>
      <c r="F315">
        <v>100</v>
      </c>
    </row>
    <row r="316" spans="2:6" x14ac:dyDescent="0.25">
      <c r="B316">
        <v>311</v>
      </c>
      <c r="C316" t="s">
        <v>254</v>
      </c>
      <c r="D316">
        <v>4.1500000000000004</v>
      </c>
      <c r="E316">
        <v>95.85</v>
      </c>
      <c r="F316">
        <v>100</v>
      </c>
    </row>
    <row r="317" spans="2:6" x14ac:dyDescent="0.25">
      <c r="B317">
        <v>312</v>
      </c>
      <c r="C317" t="s">
        <v>258</v>
      </c>
      <c r="D317">
        <v>3.85</v>
      </c>
      <c r="E317">
        <v>96.15</v>
      </c>
      <c r="F317">
        <v>100</v>
      </c>
    </row>
    <row r="318" spans="2:6" x14ac:dyDescent="0.25">
      <c r="B318">
        <v>313</v>
      </c>
      <c r="C318" t="s">
        <v>7</v>
      </c>
      <c r="D318">
        <v>3.7</v>
      </c>
      <c r="E318">
        <v>96.3</v>
      </c>
      <c r="F318">
        <v>100</v>
      </c>
    </row>
    <row r="319" spans="2:6" x14ac:dyDescent="0.25">
      <c r="B319">
        <v>314</v>
      </c>
      <c r="C319" t="s">
        <v>279</v>
      </c>
      <c r="D319">
        <v>3.62</v>
      </c>
      <c r="E319">
        <v>96.38</v>
      </c>
      <c r="F319">
        <v>100</v>
      </c>
    </row>
    <row r="320" spans="2:6" x14ac:dyDescent="0.25">
      <c r="B320">
        <v>315</v>
      </c>
      <c r="C320" t="s">
        <v>11</v>
      </c>
      <c r="D320">
        <v>3.44</v>
      </c>
      <c r="E320">
        <v>96.56</v>
      </c>
      <c r="F320">
        <v>100</v>
      </c>
    </row>
    <row r="321" spans="2:6" x14ac:dyDescent="0.25">
      <c r="B321">
        <v>316</v>
      </c>
      <c r="C321" t="s">
        <v>283</v>
      </c>
      <c r="D321">
        <v>3.24</v>
      </c>
      <c r="E321">
        <v>96.76</v>
      </c>
      <c r="F321">
        <v>100</v>
      </c>
    </row>
    <row r="322" spans="2:6" x14ac:dyDescent="0.25">
      <c r="B322">
        <v>317</v>
      </c>
      <c r="C322" t="s">
        <v>13</v>
      </c>
      <c r="D322">
        <v>2.23</v>
      </c>
      <c r="E322">
        <v>97.77</v>
      </c>
      <c r="F322">
        <v>100</v>
      </c>
    </row>
    <row r="323" spans="2:6" x14ac:dyDescent="0.25">
      <c r="B323">
        <v>318</v>
      </c>
      <c r="C323" t="s">
        <v>63</v>
      </c>
      <c r="D323">
        <v>2.1800000000000002</v>
      </c>
      <c r="E323">
        <v>97.82</v>
      </c>
      <c r="F323">
        <v>100</v>
      </c>
    </row>
    <row r="324" spans="2:6" x14ac:dyDescent="0.25">
      <c r="B324">
        <v>319</v>
      </c>
      <c r="C324" t="s">
        <v>274</v>
      </c>
      <c r="D324">
        <v>1.45</v>
      </c>
      <c r="E324">
        <v>98.55</v>
      </c>
      <c r="F324">
        <v>100</v>
      </c>
    </row>
    <row r="325" spans="2:6" x14ac:dyDescent="0.25">
      <c r="B325">
        <v>320</v>
      </c>
      <c r="C325" t="s">
        <v>294</v>
      </c>
      <c r="D325">
        <v>1.35</v>
      </c>
      <c r="E325">
        <v>98.65</v>
      </c>
      <c r="F325">
        <v>100</v>
      </c>
    </row>
    <row r="326" spans="2:6" x14ac:dyDescent="0.25">
      <c r="B326">
        <v>321</v>
      </c>
      <c r="C326" t="s">
        <v>273</v>
      </c>
      <c r="D326">
        <v>0.89</v>
      </c>
      <c r="E326">
        <v>99.11</v>
      </c>
      <c r="F326">
        <v>100</v>
      </c>
    </row>
    <row r="327" spans="2:6" x14ac:dyDescent="0.25">
      <c r="B327">
        <v>322</v>
      </c>
      <c r="C327" t="s">
        <v>259</v>
      </c>
      <c r="D327">
        <v>0.84</v>
      </c>
      <c r="E327">
        <v>99.16</v>
      </c>
      <c r="F327">
        <v>100</v>
      </c>
    </row>
    <row r="328" spans="2:6" x14ac:dyDescent="0.25">
      <c r="B328">
        <v>323</v>
      </c>
      <c r="C328" t="s">
        <v>280</v>
      </c>
      <c r="D328">
        <v>0.37</v>
      </c>
      <c r="E328">
        <v>99.63</v>
      </c>
      <c r="F328">
        <v>100</v>
      </c>
    </row>
    <row r="329" spans="2:6" x14ac:dyDescent="0.25">
      <c r="B329">
        <v>324</v>
      </c>
      <c r="C329" t="s">
        <v>292</v>
      </c>
      <c r="D329">
        <v>0.24</v>
      </c>
      <c r="E329">
        <v>99.76</v>
      </c>
      <c r="F329">
        <v>100</v>
      </c>
    </row>
  </sheetData>
  <autoFilter ref="C5:F5" xr:uid="{00000000-0009-0000-0000-000004000000}">
    <sortState xmlns:xlrd2="http://schemas.microsoft.com/office/spreadsheetml/2017/richdata2" ref="C6:F329">
      <sortCondition descending="1" ref="D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313"/>
  <sheetViews>
    <sheetView workbookViewId="0">
      <selection activeCell="B3" sqref="B3:H313"/>
    </sheetView>
  </sheetViews>
  <sheetFormatPr baseColWidth="10" defaultRowHeight="15" x14ac:dyDescent="0.25"/>
  <cols>
    <col min="3" max="3" width="26.85546875" customWidth="1"/>
    <col min="4" max="4" width="14.5703125" customWidth="1"/>
  </cols>
  <sheetData>
    <row r="3" spans="2:8" x14ac:dyDescent="0.25">
      <c r="B3" t="s">
        <v>329</v>
      </c>
      <c r="C3" t="s">
        <v>224</v>
      </c>
      <c r="D3" t="s">
        <v>226</v>
      </c>
      <c r="E3" t="s">
        <v>225</v>
      </c>
      <c r="F3" t="s">
        <v>227</v>
      </c>
    </row>
    <row r="4" spans="2:8" x14ac:dyDescent="0.25">
      <c r="B4">
        <v>1</v>
      </c>
      <c r="C4" t="s">
        <v>26</v>
      </c>
      <c r="D4">
        <v>100</v>
      </c>
      <c r="E4">
        <v>0</v>
      </c>
      <c r="F4">
        <v>100</v>
      </c>
      <c r="H4">
        <v>18</v>
      </c>
    </row>
    <row r="5" spans="2:8" x14ac:dyDescent="0.25">
      <c r="B5">
        <v>2</v>
      </c>
      <c r="C5" t="s">
        <v>38</v>
      </c>
      <c r="D5">
        <v>100</v>
      </c>
      <c r="E5">
        <v>0</v>
      </c>
      <c r="F5">
        <v>100</v>
      </c>
      <c r="H5">
        <v>255</v>
      </c>
    </row>
    <row r="6" spans="2:8" x14ac:dyDescent="0.25">
      <c r="B6">
        <v>3</v>
      </c>
      <c r="C6" t="s">
        <v>82</v>
      </c>
      <c r="D6">
        <v>100</v>
      </c>
      <c r="E6">
        <v>0</v>
      </c>
      <c r="F6">
        <v>100</v>
      </c>
      <c r="H6">
        <v>266</v>
      </c>
    </row>
    <row r="7" spans="2:8" x14ac:dyDescent="0.25">
      <c r="B7">
        <v>4</v>
      </c>
      <c r="C7" t="s">
        <v>101</v>
      </c>
      <c r="D7">
        <v>100</v>
      </c>
      <c r="E7">
        <v>0</v>
      </c>
      <c r="F7">
        <v>100</v>
      </c>
      <c r="H7">
        <v>66</v>
      </c>
    </row>
    <row r="8" spans="2:8" x14ac:dyDescent="0.25">
      <c r="B8">
        <v>5</v>
      </c>
      <c r="C8" t="s">
        <v>104</v>
      </c>
      <c r="D8">
        <v>100</v>
      </c>
      <c r="E8">
        <v>0</v>
      </c>
      <c r="F8">
        <v>100</v>
      </c>
      <c r="H8">
        <v>37</v>
      </c>
    </row>
    <row r="9" spans="2:8" x14ac:dyDescent="0.25">
      <c r="B9">
        <v>6</v>
      </c>
      <c r="C9" t="s">
        <v>137</v>
      </c>
      <c r="D9">
        <v>100</v>
      </c>
      <c r="E9">
        <v>0</v>
      </c>
      <c r="F9">
        <v>100</v>
      </c>
      <c r="H9">
        <v>400</v>
      </c>
    </row>
    <row r="10" spans="2:8" x14ac:dyDescent="0.25">
      <c r="B10">
        <v>7</v>
      </c>
      <c r="C10" t="s">
        <v>141</v>
      </c>
      <c r="D10">
        <v>100</v>
      </c>
      <c r="E10">
        <v>0</v>
      </c>
      <c r="F10">
        <v>100</v>
      </c>
      <c r="H10">
        <v>296</v>
      </c>
    </row>
    <row r="11" spans="2:8" x14ac:dyDescent="0.25">
      <c r="B11">
        <v>8</v>
      </c>
      <c r="C11" t="s">
        <v>165</v>
      </c>
      <c r="D11">
        <v>100</v>
      </c>
      <c r="E11">
        <v>0</v>
      </c>
      <c r="F11">
        <v>100</v>
      </c>
      <c r="H11">
        <v>37</v>
      </c>
    </row>
    <row r="12" spans="2:8" x14ac:dyDescent="0.25">
      <c r="B12">
        <v>9</v>
      </c>
      <c r="C12" t="s">
        <v>187</v>
      </c>
      <c r="D12">
        <v>100</v>
      </c>
      <c r="E12">
        <v>0</v>
      </c>
      <c r="F12">
        <v>100</v>
      </c>
      <c r="H12">
        <v>27</v>
      </c>
    </row>
    <row r="13" spans="2:8" x14ac:dyDescent="0.25">
      <c r="B13">
        <v>10</v>
      </c>
      <c r="C13" t="s">
        <v>307</v>
      </c>
      <c r="D13">
        <v>100</v>
      </c>
      <c r="E13">
        <v>0</v>
      </c>
      <c r="F13">
        <v>100</v>
      </c>
      <c r="H13">
        <v>58</v>
      </c>
    </row>
    <row r="14" spans="2:8" x14ac:dyDescent="0.25">
      <c r="B14">
        <v>11</v>
      </c>
      <c r="C14" t="s">
        <v>91</v>
      </c>
      <c r="D14">
        <v>92.03</v>
      </c>
      <c r="E14">
        <v>7.97</v>
      </c>
      <c r="F14">
        <v>100</v>
      </c>
    </row>
    <row r="15" spans="2:8" x14ac:dyDescent="0.25">
      <c r="B15">
        <v>12</v>
      </c>
      <c r="C15" t="s">
        <v>36</v>
      </c>
      <c r="D15">
        <v>89.76</v>
      </c>
      <c r="E15">
        <v>10.24</v>
      </c>
      <c r="F15">
        <v>100</v>
      </c>
    </row>
    <row r="16" spans="2:8" x14ac:dyDescent="0.25">
      <c r="B16">
        <v>13</v>
      </c>
      <c r="C16" t="s">
        <v>191</v>
      </c>
      <c r="D16">
        <v>88.08</v>
      </c>
      <c r="E16">
        <v>11.92</v>
      </c>
      <c r="F16">
        <v>100</v>
      </c>
    </row>
    <row r="17" spans="2:6" x14ac:dyDescent="0.25">
      <c r="B17">
        <v>14</v>
      </c>
      <c r="C17" t="s">
        <v>310</v>
      </c>
      <c r="D17">
        <v>86.54</v>
      </c>
      <c r="E17">
        <v>13.46</v>
      </c>
      <c r="F17">
        <v>100</v>
      </c>
    </row>
    <row r="18" spans="2:6" x14ac:dyDescent="0.25">
      <c r="B18">
        <v>15</v>
      </c>
      <c r="C18" t="s">
        <v>113</v>
      </c>
      <c r="D18">
        <v>86.14</v>
      </c>
      <c r="E18">
        <v>13.86</v>
      </c>
      <c r="F18">
        <v>100</v>
      </c>
    </row>
    <row r="19" spans="2:6" x14ac:dyDescent="0.25">
      <c r="B19">
        <v>16</v>
      </c>
      <c r="C19" t="s">
        <v>183</v>
      </c>
      <c r="D19">
        <v>81.58</v>
      </c>
      <c r="E19">
        <v>18.420000000000002</v>
      </c>
      <c r="F19">
        <v>100</v>
      </c>
    </row>
    <row r="20" spans="2:6" x14ac:dyDescent="0.25">
      <c r="B20">
        <v>17</v>
      </c>
      <c r="C20" t="s">
        <v>61</v>
      </c>
      <c r="D20">
        <v>81.48</v>
      </c>
      <c r="E20">
        <v>18.52</v>
      </c>
      <c r="F20">
        <v>100</v>
      </c>
    </row>
    <row r="21" spans="2:6" x14ac:dyDescent="0.25">
      <c r="B21">
        <v>18</v>
      </c>
      <c r="C21" t="s">
        <v>72</v>
      </c>
      <c r="D21">
        <v>79.92</v>
      </c>
      <c r="E21">
        <v>20.079999999999998</v>
      </c>
      <c r="F21">
        <v>100</v>
      </c>
    </row>
    <row r="22" spans="2:6" x14ac:dyDescent="0.25">
      <c r="B22">
        <v>19</v>
      </c>
      <c r="C22" t="s">
        <v>170</v>
      </c>
      <c r="D22">
        <v>73.55</v>
      </c>
      <c r="E22">
        <v>26.45</v>
      </c>
      <c r="F22">
        <v>100</v>
      </c>
    </row>
    <row r="23" spans="2:6" x14ac:dyDescent="0.25">
      <c r="B23">
        <v>20</v>
      </c>
      <c r="C23" t="s">
        <v>168</v>
      </c>
      <c r="D23">
        <v>72.03</v>
      </c>
      <c r="E23">
        <v>27.97</v>
      </c>
      <c r="F23">
        <v>100</v>
      </c>
    </row>
    <row r="24" spans="2:6" x14ac:dyDescent="0.25">
      <c r="B24">
        <v>21</v>
      </c>
      <c r="C24" t="s">
        <v>219</v>
      </c>
      <c r="D24">
        <v>71.72</v>
      </c>
      <c r="E24">
        <v>28.28</v>
      </c>
      <c r="F24">
        <v>100</v>
      </c>
    </row>
    <row r="25" spans="2:6" x14ac:dyDescent="0.25">
      <c r="B25">
        <v>22</v>
      </c>
      <c r="C25" t="s">
        <v>43</v>
      </c>
      <c r="D25">
        <v>70.12</v>
      </c>
      <c r="E25">
        <v>29.88</v>
      </c>
      <c r="F25">
        <v>100</v>
      </c>
    </row>
    <row r="26" spans="2:6" x14ac:dyDescent="0.25">
      <c r="B26">
        <v>23</v>
      </c>
      <c r="C26" t="s">
        <v>217</v>
      </c>
      <c r="D26">
        <v>69.180000000000007</v>
      </c>
      <c r="E26">
        <v>30.82</v>
      </c>
      <c r="F26">
        <v>100</v>
      </c>
    </row>
    <row r="27" spans="2:6" x14ac:dyDescent="0.25">
      <c r="B27">
        <v>24</v>
      </c>
      <c r="C27" t="s">
        <v>174</v>
      </c>
      <c r="D27">
        <v>68.42</v>
      </c>
      <c r="E27">
        <v>31.58</v>
      </c>
      <c r="F27">
        <v>100</v>
      </c>
    </row>
    <row r="28" spans="2:6" x14ac:dyDescent="0.25">
      <c r="B28">
        <v>25</v>
      </c>
      <c r="C28" t="s">
        <v>110</v>
      </c>
      <c r="D28">
        <v>67.900000000000006</v>
      </c>
      <c r="E28">
        <v>32.1</v>
      </c>
      <c r="F28">
        <v>100</v>
      </c>
    </row>
    <row r="29" spans="2:6" x14ac:dyDescent="0.25">
      <c r="B29">
        <v>26</v>
      </c>
      <c r="C29" t="s">
        <v>67</v>
      </c>
      <c r="D29">
        <v>64.290000000000006</v>
      </c>
      <c r="E29">
        <v>35.71</v>
      </c>
      <c r="F29">
        <v>100</v>
      </c>
    </row>
    <row r="30" spans="2:6" x14ac:dyDescent="0.25">
      <c r="B30">
        <v>27</v>
      </c>
      <c r="C30" t="s">
        <v>102</v>
      </c>
      <c r="D30">
        <v>64.260000000000005</v>
      </c>
      <c r="E30">
        <v>35.74</v>
      </c>
      <c r="F30">
        <v>100</v>
      </c>
    </row>
    <row r="31" spans="2:6" x14ac:dyDescent="0.25">
      <c r="B31">
        <v>28</v>
      </c>
      <c r="C31" t="s">
        <v>204</v>
      </c>
      <c r="D31">
        <v>63.28</v>
      </c>
      <c r="E31">
        <v>36.72</v>
      </c>
      <c r="F31">
        <v>100</v>
      </c>
    </row>
    <row r="32" spans="2:6" x14ac:dyDescent="0.25">
      <c r="B32">
        <v>29</v>
      </c>
      <c r="C32" t="s">
        <v>31</v>
      </c>
      <c r="D32">
        <v>62.9</v>
      </c>
      <c r="E32">
        <v>37.1</v>
      </c>
      <c r="F32">
        <v>100</v>
      </c>
    </row>
    <row r="33" spans="2:6" x14ac:dyDescent="0.25">
      <c r="B33">
        <v>30</v>
      </c>
      <c r="C33" t="s">
        <v>146</v>
      </c>
      <c r="D33">
        <v>62.32</v>
      </c>
      <c r="E33">
        <v>37.68</v>
      </c>
      <c r="F33">
        <v>100</v>
      </c>
    </row>
    <row r="34" spans="2:6" x14ac:dyDescent="0.25">
      <c r="B34">
        <v>31</v>
      </c>
      <c r="C34" t="s">
        <v>33</v>
      </c>
      <c r="D34">
        <v>62.18</v>
      </c>
      <c r="E34">
        <v>37.82</v>
      </c>
      <c r="F34">
        <v>100</v>
      </c>
    </row>
    <row r="35" spans="2:6" x14ac:dyDescent="0.25">
      <c r="B35">
        <v>32</v>
      </c>
      <c r="C35" t="s">
        <v>163</v>
      </c>
      <c r="D35">
        <v>61</v>
      </c>
      <c r="E35">
        <v>39</v>
      </c>
      <c r="F35">
        <v>100</v>
      </c>
    </row>
    <row r="36" spans="2:6" x14ac:dyDescent="0.25">
      <c r="B36">
        <v>33</v>
      </c>
      <c r="C36" t="s">
        <v>176</v>
      </c>
      <c r="D36">
        <v>60.42</v>
      </c>
      <c r="E36">
        <v>39.58</v>
      </c>
      <c r="F36">
        <v>100</v>
      </c>
    </row>
    <row r="37" spans="2:6" x14ac:dyDescent="0.25">
      <c r="B37">
        <v>34</v>
      </c>
      <c r="C37" t="s">
        <v>152</v>
      </c>
      <c r="D37">
        <v>60.15</v>
      </c>
      <c r="E37">
        <v>39.85</v>
      </c>
      <c r="F37">
        <v>100</v>
      </c>
    </row>
    <row r="38" spans="2:6" x14ac:dyDescent="0.25">
      <c r="B38">
        <v>35</v>
      </c>
      <c r="C38" t="s">
        <v>115</v>
      </c>
      <c r="D38">
        <v>59.11</v>
      </c>
      <c r="E38">
        <v>40.89</v>
      </c>
      <c r="F38">
        <v>100</v>
      </c>
    </row>
    <row r="39" spans="2:6" x14ac:dyDescent="0.25">
      <c r="B39">
        <v>36</v>
      </c>
      <c r="C39" t="s">
        <v>209</v>
      </c>
      <c r="D39">
        <v>58.46</v>
      </c>
      <c r="E39">
        <v>41.54</v>
      </c>
      <c r="F39">
        <v>100</v>
      </c>
    </row>
    <row r="40" spans="2:6" x14ac:dyDescent="0.25">
      <c r="B40">
        <v>37</v>
      </c>
      <c r="C40" t="s">
        <v>175</v>
      </c>
      <c r="D40">
        <v>58.24</v>
      </c>
      <c r="E40">
        <v>41.76</v>
      </c>
      <c r="F40">
        <v>100</v>
      </c>
    </row>
    <row r="41" spans="2:6" x14ac:dyDescent="0.25">
      <c r="B41">
        <v>38</v>
      </c>
      <c r="C41" t="s">
        <v>52</v>
      </c>
      <c r="D41">
        <v>57.78</v>
      </c>
      <c r="E41">
        <v>42.22</v>
      </c>
      <c r="F41">
        <v>100</v>
      </c>
    </row>
    <row r="42" spans="2:6" x14ac:dyDescent="0.25">
      <c r="B42">
        <v>39</v>
      </c>
      <c r="C42" t="s">
        <v>222</v>
      </c>
      <c r="D42">
        <v>57.72</v>
      </c>
      <c r="E42">
        <v>42.28</v>
      </c>
      <c r="F42">
        <v>100</v>
      </c>
    </row>
    <row r="43" spans="2:6" x14ac:dyDescent="0.25">
      <c r="B43">
        <v>40</v>
      </c>
      <c r="C43" t="s">
        <v>238</v>
      </c>
      <c r="D43">
        <v>57.72</v>
      </c>
      <c r="E43">
        <v>42.28</v>
      </c>
      <c r="F43">
        <v>100</v>
      </c>
    </row>
    <row r="44" spans="2:6" x14ac:dyDescent="0.25">
      <c r="B44">
        <v>41</v>
      </c>
      <c r="C44" t="s">
        <v>177</v>
      </c>
      <c r="D44">
        <v>57.27</v>
      </c>
      <c r="E44">
        <v>42.73</v>
      </c>
      <c r="F44">
        <v>100</v>
      </c>
    </row>
    <row r="45" spans="2:6" x14ac:dyDescent="0.25">
      <c r="B45">
        <v>42</v>
      </c>
      <c r="C45" t="s">
        <v>202</v>
      </c>
      <c r="D45">
        <v>55.8</v>
      </c>
      <c r="E45">
        <v>44.2</v>
      </c>
      <c r="F45">
        <v>100</v>
      </c>
    </row>
    <row r="46" spans="2:6" x14ac:dyDescent="0.25">
      <c r="B46">
        <v>43</v>
      </c>
      <c r="C46" t="s">
        <v>302</v>
      </c>
      <c r="D46">
        <v>55.59</v>
      </c>
      <c r="E46">
        <v>44.41</v>
      </c>
      <c r="F46">
        <v>100</v>
      </c>
    </row>
    <row r="47" spans="2:6" x14ac:dyDescent="0.25">
      <c r="B47">
        <v>44</v>
      </c>
      <c r="C47" t="s">
        <v>250</v>
      </c>
      <c r="D47">
        <v>55.13</v>
      </c>
      <c r="E47">
        <v>44.87</v>
      </c>
      <c r="F47">
        <v>100</v>
      </c>
    </row>
    <row r="48" spans="2:6" x14ac:dyDescent="0.25">
      <c r="B48">
        <v>45</v>
      </c>
      <c r="C48" t="s">
        <v>186</v>
      </c>
      <c r="D48">
        <v>54.43</v>
      </c>
      <c r="E48">
        <v>45.57</v>
      </c>
      <c r="F48">
        <v>100</v>
      </c>
    </row>
    <row r="49" spans="2:6" x14ac:dyDescent="0.25">
      <c r="B49">
        <v>46</v>
      </c>
      <c r="C49" t="s">
        <v>85</v>
      </c>
      <c r="D49">
        <v>53.85</v>
      </c>
      <c r="E49">
        <v>46.15</v>
      </c>
      <c r="F49">
        <v>100</v>
      </c>
    </row>
    <row r="50" spans="2:6" x14ac:dyDescent="0.25">
      <c r="B50">
        <v>47</v>
      </c>
      <c r="C50" t="s">
        <v>130</v>
      </c>
      <c r="D50">
        <v>53.61</v>
      </c>
      <c r="E50">
        <v>46.39</v>
      </c>
      <c r="F50">
        <v>100</v>
      </c>
    </row>
    <row r="51" spans="2:6" x14ac:dyDescent="0.25">
      <c r="B51">
        <v>48</v>
      </c>
      <c r="C51" t="s">
        <v>81</v>
      </c>
      <c r="D51">
        <v>52.2</v>
      </c>
      <c r="E51">
        <v>47.8</v>
      </c>
      <c r="F51">
        <v>100</v>
      </c>
    </row>
    <row r="52" spans="2:6" x14ac:dyDescent="0.25">
      <c r="B52">
        <v>49</v>
      </c>
      <c r="C52" t="s">
        <v>303</v>
      </c>
      <c r="D52">
        <v>52.02</v>
      </c>
      <c r="E52">
        <v>47.98</v>
      </c>
      <c r="F52">
        <v>100</v>
      </c>
    </row>
    <row r="53" spans="2:6" x14ac:dyDescent="0.25">
      <c r="B53">
        <v>50</v>
      </c>
      <c r="C53" t="s">
        <v>161</v>
      </c>
      <c r="D53">
        <v>51.84</v>
      </c>
      <c r="E53">
        <v>48.16</v>
      </c>
      <c r="F53">
        <v>100</v>
      </c>
    </row>
    <row r="54" spans="2:6" x14ac:dyDescent="0.25">
      <c r="B54">
        <v>51</v>
      </c>
      <c r="C54" t="s">
        <v>220</v>
      </c>
      <c r="D54">
        <v>51.5</v>
      </c>
      <c r="E54">
        <v>48.5</v>
      </c>
      <c r="F54">
        <v>100</v>
      </c>
    </row>
    <row r="55" spans="2:6" x14ac:dyDescent="0.25">
      <c r="B55">
        <v>52</v>
      </c>
      <c r="C55" t="s">
        <v>56</v>
      </c>
      <c r="D55">
        <v>51.45</v>
      </c>
      <c r="E55">
        <v>48.55</v>
      </c>
      <c r="F55">
        <v>100</v>
      </c>
    </row>
    <row r="56" spans="2:6" x14ac:dyDescent="0.25">
      <c r="B56">
        <v>53</v>
      </c>
      <c r="C56" t="s">
        <v>218</v>
      </c>
      <c r="D56">
        <v>51.12</v>
      </c>
      <c r="E56">
        <v>48.88</v>
      </c>
      <c r="F56">
        <v>100</v>
      </c>
    </row>
    <row r="57" spans="2:6" x14ac:dyDescent="0.25">
      <c r="B57">
        <v>54</v>
      </c>
      <c r="C57" t="s">
        <v>41</v>
      </c>
      <c r="D57">
        <v>51.05</v>
      </c>
      <c r="E57">
        <v>48.95</v>
      </c>
      <c r="F57">
        <v>100</v>
      </c>
    </row>
    <row r="58" spans="2:6" x14ac:dyDescent="0.25">
      <c r="B58">
        <v>55</v>
      </c>
      <c r="C58" t="s">
        <v>299</v>
      </c>
      <c r="D58">
        <v>50.35</v>
      </c>
      <c r="E58">
        <v>49.65</v>
      </c>
      <c r="F58">
        <v>100</v>
      </c>
    </row>
    <row r="59" spans="2:6" x14ac:dyDescent="0.25">
      <c r="B59">
        <v>56</v>
      </c>
      <c r="C59" t="s">
        <v>194</v>
      </c>
      <c r="D59">
        <v>50.23</v>
      </c>
      <c r="E59">
        <v>49.77</v>
      </c>
      <c r="F59">
        <v>100</v>
      </c>
    </row>
    <row r="60" spans="2:6" x14ac:dyDescent="0.25">
      <c r="B60">
        <v>57</v>
      </c>
      <c r="C60" t="s">
        <v>70</v>
      </c>
      <c r="D60">
        <v>49.9</v>
      </c>
      <c r="E60">
        <v>50.1</v>
      </c>
      <c r="F60">
        <v>100</v>
      </c>
    </row>
    <row r="61" spans="2:6" x14ac:dyDescent="0.25">
      <c r="B61">
        <v>58</v>
      </c>
      <c r="C61" t="s">
        <v>201</v>
      </c>
      <c r="D61">
        <v>49.89</v>
      </c>
      <c r="E61">
        <v>50.11</v>
      </c>
      <c r="F61">
        <v>100</v>
      </c>
    </row>
    <row r="62" spans="2:6" x14ac:dyDescent="0.25">
      <c r="B62">
        <v>59</v>
      </c>
      <c r="C62" t="s">
        <v>173</v>
      </c>
      <c r="D62">
        <v>49.28</v>
      </c>
      <c r="E62">
        <v>50.72</v>
      </c>
      <c r="F62">
        <v>100</v>
      </c>
    </row>
    <row r="63" spans="2:6" x14ac:dyDescent="0.25">
      <c r="B63">
        <v>60</v>
      </c>
      <c r="C63" t="s">
        <v>323</v>
      </c>
      <c r="D63">
        <v>48.81</v>
      </c>
      <c r="E63">
        <v>51.19</v>
      </c>
      <c r="F63">
        <v>100</v>
      </c>
    </row>
    <row r="64" spans="2:6" x14ac:dyDescent="0.25">
      <c r="B64">
        <v>61</v>
      </c>
      <c r="C64" t="s">
        <v>207</v>
      </c>
      <c r="D64">
        <v>48.58</v>
      </c>
      <c r="E64">
        <v>51.42</v>
      </c>
      <c r="F64">
        <v>100</v>
      </c>
    </row>
    <row r="65" spans="2:6" x14ac:dyDescent="0.25">
      <c r="B65">
        <v>62</v>
      </c>
      <c r="C65" t="s">
        <v>318</v>
      </c>
      <c r="D65">
        <v>47.64</v>
      </c>
      <c r="E65">
        <v>52.36</v>
      </c>
      <c r="F65">
        <v>100</v>
      </c>
    </row>
    <row r="66" spans="2:6" x14ac:dyDescent="0.25">
      <c r="B66">
        <v>63</v>
      </c>
      <c r="C66" t="s">
        <v>216</v>
      </c>
      <c r="D66">
        <v>47.04</v>
      </c>
      <c r="E66">
        <v>52.96</v>
      </c>
      <c r="F66">
        <v>100</v>
      </c>
    </row>
    <row r="67" spans="2:6" x14ac:dyDescent="0.25">
      <c r="B67">
        <v>64</v>
      </c>
      <c r="C67" t="s">
        <v>100</v>
      </c>
      <c r="D67">
        <v>46.35</v>
      </c>
      <c r="E67">
        <v>53.65</v>
      </c>
      <c r="F67">
        <v>100</v>
      </c>
    </row>
    <row r="68" spans="2:6" x14ac:dyDescent="0.25">
      <c r="B68">
        <v>65</v>
      </c>
      <c r="C68" t="s">
        <v>229</v>
      </c>
      <c r="D68">
        <v>46.3</v>
      </c>
      <c r="E68">
        <v>53.7</v>
      </c>
      <c r="F68">
        <v>100</v>
      </c>
    </row>
    <row r="69" spans="2:6" x14ac:dyDescent="0.25">
      <c r="B69">
        <v>66</v>
      </c>
      <c r="C69" t="s">
        <v>159</v>
      </c>
      <c r="D69">
        <v>46.21</v>
      </c>
      <c r="E69">
        <v>53.79</v>
      </c>
      <c r="F69">
        <v>100</v>
      </c>
    </row>
    <row r="70" spans="2:6" x14ac:dyDescent="0.25">
      <c r="B70">
        <v>67</v>
      </c>
      <c r="C70" t="s">
        <v>200</v>
      </c>
      <c r="D70">
        <v>45.24</v>
      </c>
      <c r="E70">
        <v>54.76</v>
      </c>
      <c r="F70">
        <v>100</v>
      </c>
    </row>
    <row r="71" spans="2:6" x14ac:dyDescent="0.25">
      <c r="B71">
        <v>68</v>
      </c>
      <c r="C71" t="s">
        <v>315</v>
      </c>
      <c r="D71">
        <v>45.22</v>
      </c>
      <c r="E71">
        <v>54.78</v>
      </c>
      <c r="F71">
        <v>100</v>
      </c>
    </row>
    <row r="72" spans="2:6" x14ac:dyDescent="0.25">
      <c r="B72">
        <v>69</v>
      </c>
      <c r="C72" t="s">
        <v>18</v>
      </c>
      <c r="D72">
        <v>45.04</v>
      </c>
      <c r="E72">
        <v>54.96</v>
      </c>
      <c r="F72">
        <v>100</v>
      </c>
    </row>
    <row r="73" spans="2:6" x14ac:dyDescent="0.25">
      <c r="B73">
        <v>70</v>
      </c>
      <c r="C73" t="s">
        <v>46</v>
      </c>
      <c r="D73">
        <v>44.65</v>
      </c>
      <c r="E73">
        <v>55.35</v>
      </c>
      <c r="F73">
        <v>100</v>
      </c>
    </row>
    <row r="74" spans="2:6" x14ac:dyDescent="0.25">
      <c r="B74">
        <v>71</v>
      </c>
      <c r="C74" t="s">
        <v>241</v>
      </c>
      <c r="D74">
        <v>44.42</v>
      </c>
      <c r="E74">
        <v>55.58</v>
      </c>
      <c r="F74">
        <v>100</v>
      </c>
    </row>
    <row r="75" spans="2:6" x14ac:dyDescent="0.25">
      <c r="B75">
        <v>72</v>
      </c>
      <c r="C75" t="s">
        <v>145</v>
      </c>
      <c r="D75">
        <v>44.04</v>
      </c>
      <c r="E75">
        <v>55.96</v>
      </c>
      <c r="F75">
        <v>100</v>
      </c>
    </row>
    <row r="76" spans="2:6" x14ac:dyDescent="0.25">
      <c r="B76">
        <v>73</v>
      </c>
      <c r="C76" t="s">
        <v>148</v>
      </c>
      <c r="D76">
        <v>43.79</v>
      </c>
      <c r="E76">
        <v>56.21</v>
      </c>
      <c r="F76">
        <v>100</v>
      </c>
    </row>
    <row r="77" spans="2:6" x14ac:dyDescent="0.25">
      <c r="B77">
        <v>74</v>
      </c>
      <c r="C77" t="s">
        <v>251</v>
      </c>
      <c r="D77">
        <v>43.59</v>
      </c>
      <c r="E77">
        <v>56.41</v>
      </c>
      <c r="F77">
        <v>100</v>
      </c>
    </row>
    <row r="78" spans="2:6" x14ac:dyDescent="0.25">
      <c r="B78">
        <v>75</v>
      </c>
      <c r="C78" t="s">
        <v>55</v>
      </c>
      <c r="D78">
        <v>43.43</v>
      </c>
      <c r="E78">
        <v>56.57</v>
      </c>
      <c r="F78">
        <v>100</v>
      </c>
    </row>
    <row r="79" spans="2:6" x14ac:dyDescent="0.25">
      <c r="B79">
        <v>76</v>
      </c>
      <c r="C79" t="s">
        <v>212</v>
      </c>
      <c r="D79">
        <v>42.67</v>
      </c>
      <c r="E79">
        <v>57.33</v>
      </c>
      <c r="F79">
        <v>100</v>
      </c>
    </row>
    <row r="80" spans="2:6" x14ac:dyDescent="0.25">
      <c r="B80">
        <v>77</v>
      </c>
      <c r="C80" t="s">
        <v>196</v>
      </c>
      <c r="D80">
        <v>41.77</v>
      </c>
      <c r="E80">
        <v>58.23</v>
      </c>
      <c r="F80">
        <v>100</v>
      </c>
    </row>
    <row r="81" spans="2:6" x14ac:dyDescent="0.25">
      <c r="B81">
        <v>78</v>
      </c>
      <c r="C81" t="s">
        <v>133</v>
      </c>
      <c r="D81">
        <v>41.16</v>
      </c>
      <c r="E81">
        <v>58.84</v>
      </c>
      <c r="F81">
        <v>100</v>
      </c>
    </row>
    <row r="82" spans="2:6" x14ac:dyDescent="0.25">
      <c r="B82">
        <v>79</v>
      </c>
      <c r="C82" t="s">
        <v>208</v>
      </c>
      <c r="D82">
        <v>40.409999999999997</v>
      </c>
      <c r="E82">
        <v>59.59</v>
      </c>
      <c r="F82">
        <v>100</v>
      </c>
    </row>
    <row r="83" spans="2:6" x14ac:dyDescent="0.25">
      <c r="B83">
        <v>80</v>
      </c>
      <c r="C83" t="s">
        <v>80</v>
      </c>
      <c r="D83">
        <v>40.31</v>
      </c>
      <c r="E83">
        <v>59.69</v>
      </c>
      <c r="F83">
        <v>100</v>
      </c>
    </row>
    <row r="84" spans="2:6" x14ac:dyDescent="0.25">
      <c r="B84">
        <v>81</v>
      </c>
      <c r="C84" t="s">
        <v>193</v>
      </c>
      <c r="D84">
        <v>40.159999999999997</v>
      </c>
      <c r="E84">
        <v>59.84</v>
      </c>
      <c r="F84">
        <v>100</v>
      </c>
    </row>
    <row r="85" spans="2:6" x14ac:dyDescent="0.25">
      <c r="B85">
        <v>82</v>
      </c>
      <c r="C85" t="s">
        <v>23</v>
      </c>
      <c r="D85">
        <v>40.03</v>
      </c>
      <c r="E85">
        <v>59.97</v>
      </c>
      <c r="F85">
        <v>100</v>
      </c>
    </row>
    <row r="86" spans="2:6" x14ac:dyDescent="0.25">
      <c r="B86">
        <v>83</v>
      </c>
      <c r="C86" t="s">
        <v>246</v>
      </c>
      <c r="D86">
        <v>39.99</v>
      </c>
      <c r="E86">
        <v>60.01</v>
      </c>
      <c r="F86">
        <v>100</v>
      </c>
    </row>
    <row r="87" spans="2:6" x14ac:dyDescent="0.25">
      <c r="B87">
        <v>84</v>
      </c>
      <c r="C87" t="s">
        <v>155</v>
      </c>
      <c r="D87">
        <v>39.979999999999997</v>
      </c>
      <c r="E87">
        <v>60.02</v>
      </c>
      <c r="F87">
        <v>100</v>
      </c>
    </row>
    <row r="88" spans="2:6" x14ac:dyDescent="0.25">
      <c r="B88">
        <v>85</v>
      </c>
      <c r="C88" t="s">
        <v>321</v>
      </c>
      <c r="D88">
        <v>39.74</v>
      </c>
      <c r="E88">
        <v>60.26</v>
      </c>
      <c r="F88">
        <v>100</v>
      </c>
    </row>
    <row r="89" spans="2:6" x14ac:dyDescent="0.25">
      <c r="B89">
        <v>86</v>
      </c>
      <c r="C89" t="s">
        <v>34</v>
      </c>
      <c r="D89">
        <v>39.380000000000003</v>
      </c>
      <c r="E89">
        <v>60.62</v>
      </c>
      <c r="F89">
        <v>100</v>
      </c>
    </row>
    <row r="90" spans="2:6" x14ac:dyDescent="0.25">
      <c r="B90">
        <v>87</v>
      </c>
      <c r="C90" t="s">
        <v>320</v>
      </c>
      <c r="D90">
        <v>39.35</v>
      </c>
      <c r="E90">
        <v>60.65</v>
      </c>
      <c r="F90">
        <v>100</v>
      </c>
    </row>
    <row r="91" spans="2:6" x14ac:dyDescent="0.25">
      <c r="B91">
        <v>88</v>
      </c>
      <c r="C91" t="s">
        <v>162</v>
      </c>
      <c r="D91">
        <v>39.29</v>
      </c>
      <c r="E91">
        <v>60.71</v>
      </c>
      <c r="F91">
        <v>100</v>
      </c>
    </row>
    <row r="92" spans="2:6" x14ac:dyDescent="0.25">
      <c r="B92">
        <v>89</v>
      </c>
      <c r="C92" t="s">
        <v>40</v>
      </c>
      <c r="D92">
        <v>39.11</v>
      </c>
      <c r="E92">
        <v>60.89</v>
      </c>
      <c r="F92">
        <v>100</v>
      </c>
    </row>
    <row r="93" spans="2:6" x14ac:dyDescent="0.25">
      <c r="B93">
        <v>90</v>
      </c>
      <c r="C93" t="s">
        <v>156</v>
      </c>
      <c r="D93">
        <v>38.82</v>
      </c>
      <c r="E93">
        <v>61.18</v>
      </c>
      <c r="F93">
        <v>100</v>
      </c>
    </row>
    <row r="94" spans="2:6" x14ac:dyDescent="0.25">
      <c r="B94">
        <v>91</v>
      </c>
      <c r="C94" t="s">
        <v>35</v>
      </c>
      <c r="D94">
        <v>38.130000000000003</v>
      </c>
      <c r="E94">
        <v>61.87</v>
      </c>
      <c r="F94">
        <v>100</v>
      </c>
    </row>
    <row r="95" spans="2:6" x14ac:dyDescent="0.25">
      <c r="B95">
        <v>92</v>
      </c>
      <c r="C95" t="s">
        <v>199</v>
      </c>
      <c r="D95">
        <v>38.130000000000003</v>
      </c>
      <c r="E95">
        <v>61.87</v>
      </c>
      <c r="F95">
        <v>100</v>
      </c>
    </row>
    <row r="96" spans="2:6" x14ac:dyDescent="0.25">
      <c r="B96">
        <v>93</v>
      </c>
      <c r="C96" t="s">
        <v>198</v>
      </c>
      <c r="D96">
        <v>38.08</v>
      </c>
      <c r="E96">
        <v>61.92</v>
      </c>
      <c r="F96">
        <v>100</v>
      </c>
    </row>
    <row r="97" spans="2:6" x14ac:dyDescent="0.25">
      <c r="B97">
        <v>94</v>
      </c>
      <c r="C97" t="s">
        <v>203</v>
      </c>
      <c r="D97">
        <v>37.950000000000003</v>
      </c>
      <c r="E97">
        <v>62.05</v>
      </c>
      <c r="F97">
        <v>100</v>
      </c>
    </row>
    <row r="98" spans="2:6" x14ac:dyDescent="0.25">
      <c r="B98">
        <v>95</v>
      </c>
      <c r="C98" t="s">
        <v>27</v>
      </c>
      <c r="D98">
        <v>37.78</v>
      </c>
      <c r="E98">
        <v>62.22</v>
      </c>
      <c r="F98">
        <v>100</v>
      </c>
    </row>
    <row r="99" spans="2:6" x14ac:dyDescent="0.25">
      <c r="B99">
        <v>96</v>
      </c>
      <c r="C99" t="s">
        <v>30</v>
      </c>
      <c r="D99">
        <v>37.67</v>
      </c>
      <c r="E99">
        <v>62.33</v>
      </c>
      <c r="F99">
        <v>100</v>
      </c>
    </row>
    <row r="100" spans="2:6" x14ac:dyDescent="0.25">
      <c r="B100">
        <v>97</v>
      </c>
      <c r="C100" t="s">
        <v>39</v>
      </c>
      <c r="D100">
        <v>37.369999999999997</v>
      </c>
      <c r="E100">
        <v>62.63</v>
      </c>
      <c r="F100">
        <v>100</v>
      </c>
    </row>
    <row r="101" spans="2:6" x14ac:dyDescent="0.25">
      <c r="B101">
        <v>98</v>
      </c>
      <c r="C101" t="s">
        <v>247</v>
      </c>
      <c r="D101">
        <v>37.299999999999997</v>
      </c>
      <c r="E101">
        <v>62.7</v>
      </c>
      <c r="F101">
        <v>100</v>
      </c>
    </row>
    <row r="102" spans="2:6" x14ac:dyDescent="0.25">
      <c r="B102">
        <v>99</v>
      </c>
      <c r="C102" t="s">
        <v>171</v>
      </c>
      <c r="D102">
        <v>36.729999999999997</v>
      </c>
      <c r="E102">
        <v>63.27</v>
      </c>
      <c r="F102">
        <v>100</v>
      </c>
    </row>
    <row r="103" spans="2:6" x14ac:dyDescent="0.25">
      <c r="B103">
        <v>100</v>
      </c>
      <c r="C103" t="s">
        <v>89</v>
      </c>
      <c r="D103">
        <v>36.020000000000003</v>
      </c>
      <c r="E103">
        <v>63.98</v>
      </c>
      <c r="F103">
        <v>100</v>
      </c>
    </row>
    <row r="104" spans="2:6" x14ac:dyDescent="0.25">
      <c r="B104">
        <v>101</v>
      </c>
      <c r="C104" t="s">
        <v>37</v>
      </c>
      <c r="D104">
        <v>35.69</v>
      </c>
      <c r="E104">
        <v>64.31</v>
      </c>
      <c r="F104">
        <v>100</v>
      </c>
    </row>
    <row r="105" spans="2:6" x14ac:dyDescent="0.25">
      <c r="B105">
        <v>102</v>
      </c>
      <c r="C105" t="s">
        <v>221</v>
      </c>
      <c r="D105">
        <v>35.159999999999997</v>
      </c>
      <c r="E105">
        <v>64.84</v>
      </c>
      <c r="F105">
        <v>100</v>
      </c>
    </row>
    <row r="106" spans="2:6" x14ac:dyDescent="0.25">
      <c r="B106">
        <v>103</v>
      </c>
      <c r="C106" t="s">
        <v>263</v>
      </c>
      <c r="D106">
        <v>35.11</v>
      </c>
      <c r="E106">
        <v>64.89</v>
      </c>
      <c r="F106">
        <v>100</v>
      </c>
    </row>
    <row r="107" spans="2:6" x14ac:dyDescent="0.25">
      <c r="B107">
        <v>104</v>
      </c>
      <c r="C107" t="s">
        <v>205</v>
      </c>
      <c r="D107">
        <v>35.08</v>
      </c>
      <c r="E107">
        <v>64.92</v>
      </c>
      <c r="F107">
        <v>100</v>
      </c>
    </row>
    <row r="108" spans="2:6" x14ac:dyDescent="0.25">
      <c r="B108">
        <v>105</v>
      </c>
      <c r="C108" t="s">
        <v>129</v>
      </c>
      <c r="D108">
        <v>34.29</v>
      </c>
      <c r="E108">
        <v>65.709999999999994</v>
      </c>
      <c r="F108">
        <v>100</v>
      </c>
    </row>
    <row r="109" spans="2:6" x14ac:dyDescent="0.25">
      <c r="B109">
        <v>106</v>
      </c>
      <c r="C109" t="s">
        <v>195</v>
      </c>
      <c r="D109">
        <v>34.04</v>
      </c>
      <c r="E109">
        <v>65.959999999999994</v>
      </c>
      <c r="F109">
        <v>100</v>
      </c>
    </row>
    <row r="110" spans="2:6" x14ac:dyDescent="0.25">
      <c r="B110">
        <v>107</v>
      </c>
      <c r="C110" t="s">
        <v>25</v>
      </c>
      <c r="D110">
        <v>33.92</v>
      </c>
      <c r="E110">
        <v>66.08</v>
      </c>
      <c r="F110">
        <v>100</v>
      </c>
    </row>
    <row r="111" spans="2:6" x14ac:dyDescent="0.25">
      <c r="B111">
        <v>108</v>
      </c>
      <c r="C111" t="s">
        <v>210</v>
      </c>
      <c r="D111">
        <v>33.56</v>
      </c>
      <c r="E111">
        <v>66.44</v>
      </c>
      <c r="F111">
        <v>100</v>
      </c>
    </row>
    <row r="112" spans="2:6" x14ac:dyDescent="0.25">
      <c r="B112">
        <v>109</v>
      </c>
      <c r="C112" t="s">
        <v>316</v>
      </c>
      <c r="D112">
        <v>33.53</v>
      </c>
      <c r="E112">
        <v>66.47</v>
      </c>
      <c r="F112">
        <v>100</v>
      </c>
    </row>
    <row r="113" spans="2:6" x14ac:dyDescent="0.25">
      <c r="B113">
        <v>110</v>
      </c>
      <c r="C113" t="s">
        <v>324</v>
      </c>
      <c r="D113">
        <v>33.130000000000003</v>
      </c>
      <c r="E113">
        <v>66.87</v>
      </c>
      <c r="F113">
        <v>100</v>
      </c>
    </row>
    <row r="114" spans="2:6" x14ac:dyDescent="0.25">
      <c r="B114">
        <v>111</v>
      </c>
      <c r="C114" t="s">
        <v>153</v>
      </c>
      <c r="D114">
        <v>32.96</v>
      </c>
      <c r="E114">
        <v>67.040000000000006</v>
      </c>
      <c r="F114">
        <v>100</v>
      </c>
    </row>
    <row r="115" spans="2:6" x14ac:dyDescent="0.25">
      <c r="B115">
        <v>112</v>
      </c>
      <c r="C115" t="s">
        <v>317</v>
      </c>
      <c r="D115">
        <v>32.880000000000003</v>
      </c>
      <c r="E115">
        <v>67.12</v>
      </c>
      <c r="F115">
        <v>100</v>
      </c>
    </row>
    <row r="116" spans="2:6" x14ac:dyDescent="0.25">
      <c r="B116">
        <v>113</v>
      </c>
      <c r="C116" t="s">
        <v>131</v>
      </c>
      <c r="D116">
        <v>32.5</v>
      </c>
      <c r="E116">
        <v>67.5</v>
      </c>
      <c r="F116">
        <v>100</v>
      </c>
    </row>
    <row r="117" spans="2:6" x14ac:dyDescent="0.25">
      <c r="B117">
        <v>114</v>
      </c>
      <c r="C117" t="s">
        <v>180</v>
      </c>
      <c r="D117">
        <v>32.43</v>
      </c>
      <c r="E117">
        <v>67.569999999999993</v>
      </c>
      <c r="F117">
        <v>100</v>
      </c>
    </row>
    <row r="118" spans="2:6" x14ac:dyDescent="0.25">
      <c r="B118">
        <v>115</v>
      </c>
      <c r="C118" t="s">
        <v>4</v>
      </c>
      <c r="D118">
        <v>32.200000000000003</v>
      </c>
      <c r="E118">
        <v>67.8</v>
      </c>
      <c r="F118">
        <v>100</v>
      </c>
    </row>
    <row r="119" spans="2:6" x14ac:dyDescent="0.25">
      <c r="B119">
        <v>116</v>
      </c>
      <c r="C119" t="s">
        <v>272</v>
      </c>
      <c r="D119">
        <v>32.159999999999997</v>
      </c>
      <c r="E119">
        <v>67.84</v>
      </c>
      <c r="F119">
        <v>100</v>
      </c>
    </row>
    <row r="120" spans="2:6" x14ac:dyDescent="0.25">
      <c r="B120">
        <v>117</v>
      </c>
      <c r="C120" t="s">
        <v>139</v>
      </c>
      <c r="D120">
        <v>31.91</v>
      </c>
      <c r="E120">
        <v>68.09</v>
      </c>
      <c r="F120">
        <v>100</v>
      </c>
    </row>
    <row r="121" spans="2:6" x14ac:dyDescent="0.25">
      <c r="B121">
        <v>118</v>
      </c>
      <c r="C121" t="s">
        <v>314</v>
      </c>
      <c r="D121">
        <v>31.86</v>
      </c>
      <c r="E121">
        <v>68.14</v>
      </c>
      <c r="F121">
        <v>100</v>
      </c>
    </row>
    <row r="122" spans="2:6" x14ac:dyDescent="0.25">
      <c r="B122">
        <v>119</v>
      </c>
      <c r="C122" t="s">
        <v>228</v>
      </c>
      <c r="D122">
        <v>31.55</v>
      </c>
      <c r="E122">
        <v>68.45</v>
      </c>
      <c r="F122">
        <v>100</v>
      </c>
    </row>
    <row r="123" spans="2:6" x14ac:dyDescent="0.25">
      <c r="B123">
        <v>120</v>
      </c>
      <c r="C123" t="s">
        <v>322</v>
      </c>
      <c r="D123">
        <v>31.07</v>
      </c>
      <c r="E123">
        <v>68.930000000000007</v>
      </c>
      <c r="F123">
        <v>100</v>
      </c>
    </row>
    <row r="124" spans="2:6" x14ac:dyDescent="0.25">
      <c r="B124">
        <v>121</v>
      </c>
      <c r="C124" t="s">
        <v>239</v>
      </c>
      <c r="D124">
        <v>30.91</v>
      </c>
      <c r="E124">
        <v>69.09</v>
      </c>
      <c r="F124">
        <v>100</v>
      </c>
    </row>
    <row r="125" spans="2:6" x14ac:dyDescent="0.25">
      <c r="B125">
        <v>122</v>
      </c>
      <c r="C125" t="s">
        <v>197</v>
      </c>
      <c r="D125">
        <v>30.45</v>
      </c>
      <c r="E125">
        <v>69.55</v>
      </c>
      <c r="F125">
        <v>100</v>
      </c>
    </row>
    <row r="126" spans="2:6" x14ac:dyDescent="0.25">
      <c r="B126">
        <v>123</v>
      </c>
      <c r="C126" t="s">
        <v>160</v>
      </c>
      <c r="D126">
        <v>30.24</v>
      </c>
      <c r="E126">
        <v>69.760000000000005</v>
      </c>
      <c r="F126">
        <v>100</v>
      </c>
    </row>
    <row r="127" spans="2:6" x14ac:dyDescent="0.25">
      <c r="B127">
        <v>124</v>
      </c>
      <c r="C127" t="s">
        <v>319</v>
      </c>
      <c r="D127">
        <v>30.13</v>
      </c>
      <c r="E127">
        <v>69.87</v>
      </c>
      <c r="F127">
        <v>100</v>
      </c>
    </row>
    <row r="128" spans="2:6" x14ac:dyDescent="0.25">
      <c r="B128">
        <v>125</v>
      </c>
      <c r="C128" t="s">
        <v>65</v>
      </c>
      <c r="D128">
        <v>29.86</v>
      </c>
      <c r="E128">
        <v>70.14</v>
      </c>
      <c r="F128">
        <v>100</v>
      </c>
    </row>
    <row r="129" spans="2:6" x14ac:dyDescent="0.25">
      <c r="B129">
        <v>126</v>
      </c>
      <c r="C129" t="s">
        <v>150</v>
      </c>
      <c r="D129">
        <v>29.82</v>
      </c>
      <c r="E129">
        <v>70.180000000000007</v>
      </c>
      <c r="F129">
        <v>100</v>
      </c>
    </row>
    <row r="130" spans="2:6" x14ac:dyDescent="0.25">
      <c r="B130">
        <v>127</v>
      </c>
      <c r="C130" t="s">
        <v>327</v>
      </c>
      <c r="D130">
        <v>29.3</v>
      </c>
      <c r="E130">
        <v>70.7</v>
      </c>
      <c r="F130">
        <v>100</v>
      </c>
    </row>
    <row r="131" spans="2:6" x14ac:dyDescent="0.25">
      <c r="B131">
        <v>128</v>
      </c>
      <c r="C131" t="s">
        <v>262</v>
      </c>
      <c r="D131">
        <v>29.12</v>
      </c>
      <c r="E131">
        <v>70.88</v>
      </c>
      <c r="F131">
        <v>100</v>
      </c>
    </row>
    <row r="132" spans="2:6" x14ac:dyDescent="0.25">
      <c r="B132">
        <v>129</v>
      </c>
      <c r="C132" t="s">
        <v>230</v>
      </c>
      <c r="D132">
        <v>28.96</v>
      </c>
      <c r="E132">
        <v>71.040000000000006</v>
      </c>
      <c r="F132">
        <v>100</v>
      </c>
    </row>
    <row r="133" spans="2:6" x14ac:dyDescent="0.25">
      <c r="B133">
        <v>130</v>
      </c>
      <c r="C133" t="s">
        <v>223</v>
      </c>
      <c r="D133">
        <v>28.65</v>
      </c>
      <c r="E133">
        <v>71.349999999999994</v>
      </c>
      <c r="F133">
        <v>100</v>
      </c>
    </row>
    <row r="134" spans="2:6" x14ac:dyDescent="0.25">
      <c r="B134">
        <v>131</v>
      </c>
      <c r="C134" t="s">
        <v>6</v>
      </c>
      <c r="D134">
        <v>28.07</v>
      </c>
      <c r="E134">
        <v>71.930000000000007</v>
      </c>
      <c r="F134">
        <v>100</v>
      </c>
    </row>
    <row r="135" spans="2:6" x14ac:dyDescent="0.25">
      <c r="B135">
        <v>132</v>
      </c>
      <c r="C135" t="s">
        <v>278</v>
      </c>
      <c r="D135">
        <v>27.78</v>
      </c>
      <c r="E135">
        <v>72.22</v>
      </c>
      <c r="F135">
        <v>100</v>
      </c>
    </row>
    <row r="136" spans="2:6" x14ac:dyDescent="0.25">
      <c r="B136">
        <v>133</v>
      </c>
      <c r="C136" t="s">
        <v>192</v>
      </c>
      <c r="D136">
        <v>27.69</v>
      </c>
      <c r="E136">
        <v>72.31</v>
      </c>
      <c r="F136">
        <v>100</v>
      </c>
    </row>
    <row r="137" spans="2:6" x14ac:dyDescent="0.25">
      <c r="B137">
        <v>134</v>
      </c>
      <c r="C137" t="s">
        <v>157</v>
      </c>
      <c r="D137">
        <v>27.57</v>
      </c>
      <c r="E137">
        <v>72.430000000000007</v>
      </c>
      <c r="F137">
        <v>100</v>
      </c>
    </row>
    <row r="138" spans="2:6" x14ac:dyDescent="0.25">
      <c r="B138">
        <v>135</v>
      </c>
      <c r="C138" t="s">
        <v>297</v>
      </c>
      <c r="D138">
        <v>27.54</v>
      </c>
      <c r="E138">
        <v>72.459999999999994</v>
      </c>
      <c r="F138">
        <v>100</v>
      </c>
    </row>
    <row r="139" spans="2:6" x14ac:dyDescent="0.25">
      <c r="B139">
        <v>136</v>
      </c>
      <c r="C139" t="s">
        <v>76</v>
      </c>
      <c r="D139">
        <v>27.31</v>
      </c>
      <c r="E139">
        <v>72.69</v>
      </c>
      <c r="F139">
        <v>100</v>
      </c>
    </row>
    <row r="140" spans="2:6" x14ac:dyDescent="0.25">
      <c r="B140">
        <v>137</v>
      </c>
      <c r="C140" t="s">
        <v>271</v>
      </c>
      <c r="D140">
        <v>27.12</v>
      </c>
      <c r="E140">
        <v>72.88</v>
      </c>
      <c r="F140">
        <v>100</v>
      </c>
    </row>
    <row r="141" spans="2:6" x14ac:dyDescent="0.25">
      <c r="B141">
        <v>138</v>
      </c>
      <c r="C141" t="s">
        <v>234</v>
      </c>
      <c r="D141">
        <v>27.08</v>
      </c>
      <c r="E141">
        <v>72.92</v>
      </c>
      <c r="F141">
        <v>100</v>
      </c>
    </row>
    <row r="142" spans="2:6" x14ac:dyDescent="0.25">
      <c r="B142">
        <v>139</v>
      </c>
      <c r="C142" t="s">
        <v>248</v>
      </c>
      <c r="D142">
        <v>26.13</v>
      </c>
      <c r="E142">
        <v>73.87</v>
      </c>
      <c r="F142">
        <v>100</v>
      </c>
    </row>
    <row r="143" spans="2:6" x14ac:dyDescent="0.25">
      <c r="B143">
        <v>140</v>
      </c>
      <c r="C143" t="s">
        <v>214</v>
      </c>
      <c r="D143">
        <v>26.1</v>
      </c>
      <c r="E143">
        <v>73.900000000000006</v>
      </c>
      <c r="F143">
        <v>100</v>
      </c>
    </row>
    <row r="144" spans="2:6" x14ac:dyDescent="0.25">
      <c r="B144">
        <v>141</v>
      </c>
      <c r="C144" t="s">
        <v>51</v>
      </c>
      <c r="D144">
        <v>25.83</v>
      </c>
      <c r="E144">
        <v>74.17</v>
      </c>
      <c r="F144">
        <v>100</v>
      </c>
    </row>
    <row r="145" spans="2:6" x14ac:dyDescent="0.25">
      <c r="B145">
        <v>142</v>
      </c>
      <c r="C145" t="s">
        <v>140</v>
      </c>
      <c r="D145">
        <v>25.47</v>
      </c>
      <c r="E145">
        <v>74.53</v>
      </c>
      <c r="F145">
        <v>100</v>
      </c>
    </row>
    <row r="146" spans="2:6" x14ac:dyDescent="0.25">
      <c r="B146">
        <v>143</v>
      </c>
      <c r="C146" t="s">
        <v>249</v>
      </c>
      <c r="D146">
        <v>25.37</v>
      </c>
      <c r="E146">
        <v>74.63</v>
      </c>
      <c r="F146">
        <v>100</v>
      </c>
    </row>
    <row r="147" spans="2:6" x14ac:dyDescent="0.25">
      <c r="B147">
        <v>144</v>
      </c>
      <c r="C147" t="s">
        <v>326</v>
      </c>
      <c r="D147">
        <v>25.3</v>
      </c>
      <c r="E147">
        <v>74.7</v>
      </c>
      <c r="F147">
        <v>100</v>
      </c>
    </row>
    <row r="148" spans="2:6" x14ac:dyDescent="0.25">
      <c r="B148">
        <v>145</v>
      </c>
      <c r="C148" t="s">
        <v>126</v>
      </c>
      <c r="D148">
        <v>25.13</v>
      </c>
      <c r="E148">
        <v>74.87</v>
      </c>
      <c r="F148">
        <v>100</v>
      </c>
    </row>
    <row r="149" spans="2:6" x14ac:dyDescent="0.25">
      <c r="B149">
        <v>146</v>
      </c>
      <c r="C149" t="s">
        <v>244</v>
      </c>
      <c r="D149">
        <v>25.1</v>
      </c>
      <c r="E149">
        <v>74.900000000000006</v>
      </c>
      <c r="F149">
        <v>100</v>
      </c>
    </row>
    <row r="150" spans="2:6" x14ac:dyDescent="0.25">
      <c r="B150">
        <v>147</v>
      </c>
      <c r="C150" t="s">
        <v>66</v>
      </c>
      <c r="D150">
        <v>25.06</v>
      </c>
      <c r="E150">
        <v>74.94</v>
      </c>
      <c r="F150">
        <v>100</v>
      </c>
    </row>
    <row r="151" spans="2:6" x14ac:dyDescent="0.25">
      <c r="B151">
        <v>148</v>
      </c>
      <c r="C151" t="s">
        <v>21</v>
      </c>
      <c r="D151">
        <v>24.9</v>
      </c>
      <c r="E151">
        <v>75.099999999999994</v>
      </c>
      <c r="F151">
        <v>100</v>
      </c>
    </row>
    <row r="152" spans="2:6" x14ac:dyDescent="0.25">
      <c r="B152">
        <v>149</v>
      </c>
      <c r="C152" t="s">
        <v>213</v>
      </c>
      <c r="D152">
        <v>24.02</v>
      </c>
      <c r="E152">
        <v>75.98</v>
      </c>
      <c r="F152">
        <v>100</v>
      </c>
    </row>
    <row r="153" spans="2:6" x14ac:dyDescent="0.25">
      <c r="B153">
        <v>150</v>
      </c>
      <c r="C153" t="s">
        <v>277</v>
      </c>
      <c r="D153">
        <v>23.48</v>
      </c>
      <c r="E153">
        <v>76.52</v>
      </c>
      <c r="F153">
        <v>100</v>
      </c>
    </row>
    <row r="154" spans="2:6" x14ac:dyDescent="0.25">
      <c r="B154">
        <v>151</v>
      </c>
      <c r="C154" t="s">
        <v>75</v>
      </c>
      <c r="D154">
        <v>23.45</v>
      </c>
      <c r="E154">
        <v>76.55</v>
      </c>
      <c r="F154">
        <v>100</v>
      </c>
    </row>
    <row r="155" spans="2:6" x14ac:dyDescent="0.25">
      <c r="B155">
        <v>152</v>
      </c>
      <c r="C155" t="s">
        <v>245</v>
      </c>
      <c r="D155">
        <v>22.89</v>
      </c>
      <c r="E155">
        <v>77.11</v>
      </c>
      <c r="F155">
        <v>100</v>
      </c>
    </row>
    <row r="156" spans="2:6" x14ac:dyDescent="0.25">
      <c r="B156">
        <v>153</v>
      </c>
      <c r="C156" t="s">
        <v>48</v>
      </c>
      <c r="D156">
        <v>22.09</v>
      </c>
      <c r="E156">
        <v>77.91</v>
      </c>
      <c r="F156">
        <v>100</v>
      </c>
    </row>
    <row r="157" spans="2:6" x14ac:dyDescent="0.25">
      <c r="B157">
        <v>154</v>
      </c>
      <c r="C157" t="s">
        <v>172</v>
      </c>
      <c r="D157">
        <v>21.85</v>
      </c>
      <c r="E157">
        <v>78.150000000000006</v>
      </c>
      <c r="F157">
        <v>100</v>
      </c>
    </row>
    <row r="158" spans="2:6" x14ac:dyDescent="0.25">
      <c r="B158">
        <v>155</v>
      </c>
      <c r="C158" t="s">
        <v>54</v>
      </c>
      <c r="D158">
        <v>21.66</v>
      </c>
      <c r="E158">
        <v>78.34</v>
      </c>
      <c r="F158">
        <v>100</v>
      </c>
    </row>
    <row r="159" spans="2:6" x14ac:dyDescent="0.25">
      <c r="B159">
        <v>156</v>
      </c>
      <c r="C159" t="s">
        <v>243</v>
      </c>
      <c r="D159">
        <v>21.5</v>
      </c>
      <c r="E159">
        <v>78.5</v>
      </c>
      <c r="F159">
        <v>100</v>
      </c>
    </row>
    <row r="160" spans="2:6" x14ac:dyDescent="0.25">
      <c r="B160">
        <v>157</v>
      </c>
      <c r="C160" t="s">
        <v>232</v>
      </c>
      <c r="D160">
        <v>21.44</v>
      </c>
      <c r="E160">
        <v>78.56</v>
      </c>
      <c r="F160">
        <v>100</v>
      </c>
    </row>
    <row r="161" spans="2:6" x14ac:dyDescent="0.25">
      <c r="B161">
        <v>158</v>
      </c>
      <c r="C161" t="s">
        <v>154</v>
      </c>
      <c r="D161">
        <v>21.24</v>
      </c>
      <c r="E161">
        <v>78.760000000000005</v>
      </c>
      <c r="F161">
        <v>100</v>
      </c>
    </row>
    <row r="162" spans="2:6" x14ac:dyDescent="0.25">
      <c r="B162">
        <v>159</v>
      </c>
      <c r="C162" t="s">
        <v>300</v>
      </c>
      <c r="D162">
        <v>20.34</v>
      </c>
      <c r="E162">
        <v>79.66</v>
      </c>
      <c r="F162">
        <v>100</v>
      </c>
    </row>
    <row r="163" spans="2:6" x14ac:dyDescent="0.25">
      <c r="B163">
        <v>160</v>
      </c>
      <c r="C163" t="s">
        <v>17</v>
      </c>
      <c r="D163">
        <v>20.149999999999999</v>
      </c>
      <c r="E163">
        <v>79.849999999999994</v>
      </c>
      <c r="F163">
        <v>100</v>
      </c>
    </row>
    <row r="164" spans="2:6" x14ac:dyDescent="0.25">
      <c r="B164">
        <v>161</v>
      </c>
      <c r="C164" t="s">
        <v>325</v>
      </c>
      <c r="D164">
        <v>20.059999999999999</v>
      </c>
      <c r="E164">
        <v>79.94</v>
      </c>
      <c r="F164">
        <v>100</v>
      </c>
    </row>
    <row r="165" spans="2:6" x14ac:dyDescent="0.25">
      <c r="B165">
        <v>162</v>
      </c>
      <c r="C165" t="s">
        <v>144</v>
      </c>
      <c r="D165">
        <v>19.78</v>
      </c>
      <c r="E165">
        <v>80.22</v>
      </c>
      <c r="F165">
        <v>100</v>
      </c>
    </row>
    <row r="166" spans="2:6" x14ac:dyDescent="0.25">
      <c r="B166">
        <v>163</v>
      </c>
      <c r="C166" t="s">
        <v>206</v>
      </c>
      <c r="D166">
        <v>19.57</v>
      </c>
      <c r="E166">
        <v>80.430000000000007</v>
      </c>
      <c r="F166">
        <v>100</v>
      </c>
    </row>
    <row r="167" spans="2:6" x14ac:dyDescent="0.25">
      <c r="B167">
        <v>164</v>
      </c>
      <c r="C167" t="s">
        <v>231</v>
      </c>
      <c r="D167">
        <v>19.57</v>
      </c>
      <c r="E167">
        <v>80.430000000000007</v>
      </c>
      <c r="F167">
        <v>100</v>
      </c>
    </row>
    <row r="168" spans="2:6" x14ac:dyDescent="0.25">
      <c r="B168">
        <v>165</v>
      </c>
      <c r="C168" t="s">
        <v>269</v>
      </c>
      <c r="D168">
        <v>19.57</v>
      </c>
      <c r="E168">
        <v>80.430000000000007</v>
      </c>
      <c r="F168">
        <v>100</v>
      </c>
    </row>
    <row r="169" spans="2:6" x14ac:dyDescent="0.25">
      <c r="B169">
        <v>166</v>
      </c>
      <c r="C169" t="s">
        <v>313</v>
      </c>
      <c r="D169">
        <v>19.18</v>
      </c>
      <c r="E169">
        <v>80.819999999999993</v>
      </c>
      <c r="F169">
        <v>100</v>
      </c>
    </row>
    <row r="170" spans="2:6" x14ac:dyDescent="0.25">
      <c r="B170">
        <v>167</v>
      </c>
      <c r="C170" t="s">
        <v>147</v>
      </c>
      <c r="D170">
        <v>19.14</v>
      </c>
      <c r="E170">
        <v>80.86</v>
      </c>
      <c r="F170">
        <v>100</v>
      </c>
    </row>
    <row r="171" spans="2:6" x14ac:dyDescent="0.25">
      <c r="B171">
        <v>168</v>
      </c>
      <c r="C171" t="s">
        <v>291</v>
      </c>
      <c r="D171">
        <v>18.7</v>
      </c>
      <c r="E171">
        <v>81.3</v>
      </c>
      <c r="F171">
        <v>100</v>
      </c>
    </row>
    <row r="172" spans="2:6" x14ac:dyDescent="0.25">
      <c r="B172">
        <v>169</v>
      </c>
      <c r="C172" t="s">
        <v>12</v>
      </c>
      <c r="D172">
        <v>18.649999999999999</v>
      </c>
      <c r="E172">
        <v>81.349999999999994</v>
      </c>
      <c r="F172">
        <v>100</v>
      </c>
    </row>
    <row r="173" spans="2:6" x14ac:dyDescent="0.25">
      <c r="B173">
        <v>170</v>
      </c>
      <c r="C173" t="s">
        <v>293</v>
      </c>
      <c r="D173">
        <v>18.47</v>
      </c>
      <c r="E173">
        <v>81.53</v>
      </c>
      <c r="F173">
        <v>100</v>
      </c>
    </row>
    <row r="174" spans="2:6" x14ac:dyDescent="0.25">
      <c r="B174">
        <v>171</v>
      </c>
      <c r="C174" t="s">
        <v>236</v>
      </c>
      <c r="D174">
        <v>17.89</v>
      </c>
      <c r="E174">
        <v>82.11</v>
      </c>
      <c r="F174">
        <v>100</v>
      </c>
    </row>
    <row r="175" spans="2:6" x14ac:dyDescent="0.25">
      <c r="B175">
        <v>172</v>
      </c>
      <c r="C175" t="s">
        <v>24</v>
      </c>
      <c r="D175">
        <v>17.600000000000001</v>
      </c>
      <c r="E175">
        <v>82.4</v>
      </c>
      <c r="F175">
        <v>100</v>
      </c>
    </row>
    <row r="176" spans="2:6" x14ac:dyDescent="0.25">
      <c r="B176">
        <v>173</v>
      </c>
      <c r="C176" t="s">
        <v>151</v>
      </c>
      <c r="D176">
        <v>17.399999999999999</v>
      </c>
      <c r="E176">
        <v>82.6</v>
      </c>
      <c r="F176">
        <v>100</v>
      </c>
    </row>
    <row r="177" spans="2:6" x14ac:dyDescent="0.25">
      <c r="B177">
        <v>174</v>
      </c>
      <c r="C177" t="s">
        <v>242</v>
      </c>
      <c r="D177">
        <v>17.350000000000001</v>
      </c>
      <c r="E177">
        <v>82.65</v>
      </c>
      <c r="F177">
        <v>100</v>
      </c>
    </row>
    <row r="178" spans="2:6" x14ac:dyDescent="0.25">
      <c r="B178">
        <v>175</v>
      </c>
      <c r="C178" t="s">
        <v>211</v>
      </c>
      <c r="D178">
        <v>17.32</v>
      </c>
      <c r="E178">
        <v>82.68</v>
      </c>
      <c r="F178">
        <v>100</v>
      </c>
    </row>
    <row r="179" spans="2:6" x14ac:dyDescent="0.25">
      <c r="B179">
        <v>176</v>
      </c>
      <c r="C179" t="s">
        <v>143</v>
      </c>
      <c r="D179">
        <v>16.100000000000001</v>
      </c>
      <c r="E179">
        <v>83.9</v>
      </c>
      <c r="F179">
        <v>100</v>
      </c>
    </row>
    <row r="180" spans="2:6" x14ac:dyDescent="0.25">
      <c r="B180">
        <v>177</v>
      </c>
      <c r="C180" t="s">
        <v>215</v>
      </c>
      <c r="D180">
        <v>16.05</v>
      </c>
      <c r="E180">
        <v>83.95</v>
      </c>
      <c r="F180">
        <v>100</v>
      </c>
    </row>
    <row r="181" spans="2:6" x14ac:dyDescent="0.25">
      <c r="B181">
        <v>178</v>
      </c>
      <c r="C181" t="s">
        <v>121</v>
      </c>
      <c r="D181">
        <v>16.02</v>
      </c>
      <c r="E181">
        <v>83.98</v>
      </c>
      <c r="F181">
        <v>100</v>
      </c>
    </row>
    <row r="182" spans="2:6" x14ac:dyDescent="0.25">
      <c r="B182">
        <v>179</v>
      </c>
      <c r="C182" t="s">
        <v>74</v>
      </c>
      <c r="D182">
        <v>15.98</v>
      </c>
      <c r="E182">
        <v>84.02</v>
      </c>
      <c r="F182">
        <v>100</v>
      </c>
    </row>
    <row r="183" spans="2:6" x14ac:dyDescent="0.25">
      <c r="B183">
        <v>180</v>
      </c>
      <c r="C183" t="s">
        <v>331</v>
      </c>
      <c r="D183">
        <v>15.82</v>
      </c>
      <c r="E183">
        <v>84.18</v>
      </c>
      <c r="F183">
        <v>100</v>
      </c>
    </row>
    <row r="184" spans="2:6" x14ac:dyDescent="0.25">
      <c r="B184">
        <v>181</v>
      </c>
      <c r="C184" t="s">
        <v>311</v>
      </c>
      <c r="D184">
        <v>15.8</v>
      </c>
      <c r="E184">
        <v>84.2</v>
      </c>
      <c r="F184">
        <v>100</v>
      </c>
    </row>
    <row r="185" spans="2:6" x14ac:dyDescent="0.25">
      <c r="B185">
        <v>182</v>
      </c>
      <c r="C185" t="s">
        <v>2</v>
      </c>
      <c r="D185">
        <v>15.66</v>
      </c>
      <c r="E185">
        <v>84.34</v>
      </c>
      <c r="F185">
        <v>100</v>
      </c>
    </row>
    <row r="186" spans="2:6" x14ac:dyDescent="0.25">
      <c r="B186">
        <v>183</v>
      </c>
      <c r="C186" t="s">
        <v>123</v>
      </c>
      <c r="D186">
        <v>15.65</v>
      </c>
      <c r="E186">
        <v>84.35</v>
      </c>
      <c r="F186">
        <v>100</v>
      </c>
    </row>
    <row r="187" spans="2:6" x14ac:dyDescent="0.25">
      <c r="B187">
        <v>184</v>
      </c>
      <c r="C187" t="s">
        <v>267</v>
      </c>
      <c r="D187">
        <v>14.95</v>
      </c>
      <c r="E187">
        <v>85.05</v>
      </c>
      <c r="F187">
        <v>100</v>
      </c>
    </row>
    <row r="188" spans="2:6" x14ac:dyDescent="0.25">
      <c r="B188">
        <v>185</v>
      </c>
      <c r="C188" t="s">
        <v>90</v>
      </c>
      <c r="D188">
        <v>14.7</v>
      </c>
      <c r="E188">
        <v>85.3</v>
      </c>
      <c r="F188">
        <v>100</v>
      </c>
    </row>
    <row r="189" spans="2:6" x14ac:dyDescent="0.25">
      <c r="B189">
        <v>186</v>
      </c>
      <c r="C189" t="s">
        <v>5</v>
      </c>
      <c r="D189">
        <v>14.57</v>
      </c>
      <c r="E189">
        <v>85.43</v>
      </c>
      <c r="F189">
        <v>100</v>
      </c>
    </row>
    <row r="190" spans="2:6" x14ac:dyDescent="0.25">
      <c r="B190">
        <v>187</v>
      </c>
      <c r="C190" t="s">
        <v>138</v>
      </c>
      <c r="D190">
        <v>14.39</v>
      </c>
      <c r="E190">
        <v>85.61</v>
      </c>
      <c r="F190">
        <v>100</v>
      </c>
    </row>
    <row r="191" spans="2:6" x14ac:dyDescent="0.25">
      <c r="B191">
        <v>188</v>
      </c>
      <c r="C191" t="s">
        <v>103</v>
      </c>
      <c r="D191">
        <v>14.29</v>
      </c>
      <c r="E191">
        <v>85.71</v>
      </c>
      <c r="F191">
        <v>100</v>
      </c>
    </row>
    <row r="192" spans="2:6" x14ac:dyDescent="0.25">
      <c r="B192">
        <v>189</v>
      </c>
      <c r="C192" t="s">
        <v>233</v>
      </c>
      <c r="D192">
        <v>13.43</v>
      </c>
      <c r="E192">
        <v>86.57</v>
      </c>
      <c r="F192">
        <v>100</v>
      </c>
    </row>
    <row r="193" spans="2:6" x14ac:dyDescent="0.25">
      <c r="B193">
        <v>190</v>
      </c>
      <c r="C193" t="s">
        <v>284</v>
      </c>
      <c r="D193">
        <v>13.25</v>
      </c>
      <c r="E193">
        <v>86.75</v>
      </c>
      <c r="F193">
        <v>100</v>
      </c>
    </row>
    <row r="194" spans="2:6" x14ac:dyDescent="0.25">
      <c r="B194">
        <v>191</v>
      </c>
      <c r="C194" t="s">
        <v>253</v>
      </c>
      <c r="D194">
        <v>13.14</v>
      </c>
      <c r="E194">
        <v>86.86</v>
      </c>
      <c r="F194">
        <v>100</v>
      </c>
    </row>
    <row r="195" spans="2:6" x14ac:dyDescent="0.25">
      <c r="B195">
        <v>192</v>
      </c>
      <c r="C195" t="s">
        <v>16</v>
      </c>
      <c r="D195">
        <v>13.02</v>
      </c>
      <c r="E195">
        <v>86.98</v>
      </c>
      <c r="F195">
        <v>100</v>
      </c>
    </row>
    <row r="196" spans="2:6" x14ac:dyDescent="0.25">
      <c r="B196">
        <v>193</v>
      </c>
      <c r="C196" t="s">
        <v>71</v>
      </c>
      <c r="D196">
        <v>12.9</v>
      </c>
      <c r="E196">
        <v>87.1</v>
      </c>
      <c r="F196">
        <v>100</v>
      </c>
    </row>
    <row r="197" spans="2:6" x14ac:dyDescent="0.25">
      <c r="B197">
        <v>194</v>
      </c>
      <c r="C197" t="s">
        <v>107</v>
      </c>
      <c r="D197">
        <v>12.82</v>
      </c>
      <c r="E197">
        <v>87.18</v>
      </c>
      <c r="F197">
        <v>100</v>
      </c>
    </row>
    <row r="198" spans="2:6" x14ac:dyDescent="0.25">
      <c r="B198">
        <v>195</v>
      </c>
      <c r="C198" t="s">
        <v>98</v>
      </c>
      <c r="D198">
        <v>12.64</v>
      </c>
      <c r="E198">
        <v>87.36</v>
      </c>
      <c r="F198">
        <v>100</v>
      </c>
    </row>
    <row r="199" spans="2:6" x14ac:dyDescent="0.25">
      <c r="B199">
        <v>196</v>
      </c>
      <c r="C199" t="s">
        <v>20</v>
      </c>
      <c r="D199">
        <v>12.6</v>
      </c>
      <c r="E199">
        <v>87.4</v>
      </c>
      <c r="F199">
        <v>100</v>
      </c>
    </row>
    <row r="200" spans="2:6" x14ac:dyDescent="0.25">
      <c r="B200">
        <v>197</v>
      </c>
      <c r="C200" t="s">
        <v>287</v>
      </c>
      <c r="D200">
        <v>12.48</v>
      </c>
      <c r="E200">
        <v>87.52</v>
      </c>
      <c r="F200">
        <v>100</v>
      </c>
    </row>
    <row r="201" spans="2:6" x14ac:dyDescent="0.25">
      <c r="B201">
        <v>198</v>
      </c>
      <c r="C201" t="s">
        <v>188</v>
      </c>
      <c r="D201">
        <v>12.41</v>
      </c>
      <c r="E201">
        <v>87.59</v>
      </c>
      <c r="F201">
        <v>100</v>
      </c>
    </row>
    <row r="202" spans="2:6" x14ac:dyDescent="0.25">
      <c r="B202">
        <v>199</v>
      </c>
      <c r="C202" t="s">
        <v>44</v>
      </c>
      <c r="D202">
        <v>12.37</v>
      </c>
      <c r="E202">
        <v>87.63</v>
      </c>
      <c r="F202">
        <v>100</v>
      </c>
    </row>
    <row r="203" spans="2:6" x14ac:dyDescent="0.25">
      <c r="B203">
        <v>200</v>
      </c>
      <c r="C203" t="s">
        <v>295</v>
      </c>
      <c r="D203">
        <v>11.52</v>
      </c>
      <c r="E203">
        <v>88.48</v>
      </c>
      <c r="F203">
        <v>100</v>
      </c>
    </row>
    <row r="204" spans="2:6" x14ac:dyDescent="0.25">
      <c r="B204">
        <v>201</v>
      </c>
      <c r="C204" t="s">
        <v>237</v>
      </c>
      <c r="D204">
        <v>11.35</v>
      </c>
      <c r="E204">
        <v>88.65</v>
      </c>
      <c r="F204">
        <v>100</v>
      </c>
    </row>
    <row r="205" spans="2:6" x14ac:dyDescent="0.25">
      <c r="B205">
        <v>202</v>
      </c>
      <c r="C205" t="s">
        <v>42</v>
      </c>
      <c r="D205">
        <v>11.27</v>
      </c>
      <c r="E205">
        <v>88.73</v>
      </c>
      <c r="F205">
        <v>100</v>
      </c>
    </row>
    <row r="206" spans="2:6" x14ac:dyDescent="0.25">
      <c r="B206">
        <v>203</v>
      </c>
      <c r="C206" t="s">
        <v>59</v>
      </c>
      <c r="D206">
        <v>11.22</v>
      </c>
      <c r="E206">
        <v>88.78</v>
      </c>
      <c r="F206">
        <v>100</v>
      </c>
    </row>
    <row r="207" spans="2:6" x14ac:dyDescent="0.25">
      <c r="B207">
        <v>204</v>
      </c>
      <c r="C207" t="s">
        <v>252</v>
      </c>
      <c r="D207">
        <v>11.13</v>
      </c>
      <c r="E207">
        <v>88.87</v>
      </c>
      <c r="F207">
        <v>100</v>
      </c>
    </row>
    <row r="208" spans="2:6" x14ac:dyDescent="0.25">
      <c r="B208">
        <v>205</v>
      </c>
      <c r="C208" t="s">
        <v>29</v>
      </c>
      <c r="D208">
        <v>10.82</v>
      </c>
      <c r="E208">
        <v>89.18</v>
      </c>
      <c r="F208">
        <v>100</v>
      </c>
    </row>
    <row r="209" spans="2:6" x14ac:dyDescent="0.25">
      <c r="B209">
        <v>206</v>
      </c>
      <c r="C209" t="s">
        <v>235</v>
      </c>
      <c r="D209">
        <v>10.25</v>
      </c>
      <c r="E209">
        <v>89.75</v>
      </c>
      <c r="F209">
        <v>100</v>
      </c>
    </row>
    <row r="210" spans="2:6" x14ac:dyDescent="0.25">
      <c r="B210">
        <v>207</v>
      </c>
      <c r="C210" t="s">
        <v>45</v>
      </c>
      <c r="D210">
        <v>10.18</v>
      </c>
      <c r="E210">
        <v>89.82</v>
      </c>
      <c r="F210">
        <v>100</v>
      </c>
    </row>
    <row r="211" spans="2:6" x14ac:dyDescent="0.25">
      <c r="B211">
        <v>208</v>
      </c>
      <c r="C211" t="s">
        <v>19</v>
      </c>
      <c r="D211">
        <v>9.92</v>
      </c>
      <c r="E211">
        <v>90.08</v>
      </c>
      <c r="F211">
        <v>100</v>
      </c>
    </row>
    <row r="212" spans="2:6" x14ac:dyDescent="0.25">
      <c r="B212">
        <v>209</v>
      </c>
      <c r="C212" t="s">
        <v>265</v>
      </c>
      <c r="D212">
        <v>9.82</v>
      </c>
      <c r="E212">
        <v>90.18</v>
      </c>
      <c r="F212">
        <v>100</v>
      </c>
    </row>
    <row r="213" spans="2:6" x14ac:dyDescent="0.25">
      <c r="B213">
        <v>210</v>
      </c>
      <c r="C213" t="s">
        <v>3</v>
      </c>
      <c r="D213">
        <v>9.6999999999999993</v>
      </c>
      <c r="E213">
        <v>90.3</v>
      </c>
      <c r="F213">
        <v>100</v>
      </c>
    </row>
    <row r="214" spans="2:6" x14ac:dyDescent="0.25">
      <c r="B214">
        <v>211</v>
      </c>
      <c r="C214" t="s">
        <v>330</v>
      </c>
      <c r="D214">
        <v>9.08</v>
      </c>
      <c r="E214">
        <v>90.92</v>
      </c>
      <c r="F214">
        <v>100</v>
      </c>
    </row>
    <row r="215" spans="2:6" x14ac:dyDescent="0.25">
      <c r="B215">
        <v>212</v>
      </c>
      <c r="C215" t="s">
        <v>288</v>
      </c>
      <c r="D215">
        <v>9.07</v>
      </c>
      <c r="E215">
        <v>90.93</v>
      </c>
      <c r="F215">
        <v>100</v>
      </c>
    </row>
    <row r="216" spans="2:6" x14ac:dyDescent="0.25">
      <c r="B216">
        <v>213</v>
      </c>
      <c r="C216" t="s">
        <v>260</v>
      </c>
      <c r="D216">
        <v>8.67</v>
      </c>
      <c r="E216">
        <v>91.33</v>
      </c>
      <c r="F216">
        <v>100</v>
      </c>
    </row>
    <row r="217" spans="2:6" x14ac:dyDescent="0.25">
      <c r="B217">
        <v>214</v>
      </c>
      <c r="C217" t="s">
        <v>305</v>
      </c>
      <c r="D217">
        <v>8.65</v>
      </c>
      <c r="E217">
        <v>91.35</v>
      </c>
      <c r="F217">
        <v>100</v>
      </c>
    </row>
    <row r="218" spans="2:6" x14ac:dyDescent="0.25">
      <c r="B218">
        <v>215</v>
      </c>
      <c r="C218" t="s">
        <v>286</v>
      </c>
      <c r="D218">
        <v>8.35</v>
      </c>
      <c r="E218">
        <v>91.65</v>
      </c>
      <c r="F218">
        <v>100</v>
      </c>
    </row>
    <row r="219" spans="2:6" x14ac:dyDescent="0.25">
      <c r="B219">
        <v>216</v>
      </c>
      <c r="C219" t="s">
        <v>124</v>
      </c>
      <c r="D219">
        <v>7.89</v>
      </c>
      <c r="E219">
        <v>92.11</v>
      </c>
      <c r="F219">
        <v>100</v>
      </c>
    </row>
    <row r="220" spans="2:6" x14ac:dyDescent="0.25">
      <c r="B220">
        <v>217</v>
      </c>
      <c r="C220" t="s">
        <v>258</v>
      </c>
      <c r="D220">
        <v>6.85</v>
      </c>
      <c r="E220">
        <v>93.15</v>
      </c>
      <c r="F220">
        <v>100</v>
      </c>
    </row>
    <row r="221" spans="2:6" x14ac:dyDescent="0.25">
      <c r="B221">
        <v>218</v>
      </c>
      <c r="C221" t="s">
        <v>142</v>
      </c>
      <c r="D221">
        <v>6.53</v>
      </c>
      <c r="E221">
        <v>93.47</v>
      </c>
      <c r="F221">
        <v>100</v>
      </c>
    </row>
    <row r="222" spans="2:6" x14ac:dyDescent="0.25">
      <c r="B222">
        <v>219</v>
      </c>
      <c r="C222" t="s">
        <v>279</v>
      </c>
      <c r="D222">
        <v>6.1</v>
      </c>
      <c r="E222">
        <v>93.9</v>
      </c>
      <c r="F222">
        <v>100</v>
      </c>
    </row>
    <row r="223" spans="2:6" x14ac:dyDescent="0.25">
      <c r="B223">
        <v>220</v>
      </c>
      <c r="C223" t="s">
        <v>255</v>
      </c>
      <c r="D223">
        <v>6.02</v>
      </c>
      <c r="E223">
        <v>93.98</v>
      </c>
      <c r="F223">
        <v>100</v>
      </c>
    </row>
    <row r="224" spans="2:6" x14ac:dyDescent="0.25">
      <c r="B224">
        <v>221</v>
      </c>
      <c r="C224" t="s">
        <v>266</v>
      </c>
      <c r="D224">
        <v>6</v>
      </c>
      <c r="E224">
        <v>94</v>
      </c>
      <c r="F224">
        <v>100</v>
      </c>
    </row>
    <row r="225" spans="2:6" x14ac:dyDescent="0.25">
      <c r="B225">
        <v>222</v>
      </c>
      <c r="C225" t="s">
        <v>79</v>
      </c>
      <c r="D225">
        <v>5.96</v>
      </c>
      <c r="E225">
        <v>94.04</v>
      </c>
      <c r="F225">
        <v>100</v>
      </c>
    </row>
    <row r="226" spans="2:6" x14ac:dyDescent="0.25">
      <c r="B226">
        <v>223</v>
      </c>
      <c r="C226" t="s">
        <v>167</v>
      </c>
      <c r="D226">
        <v>5.76</v>
      </c>
      <c r="E226">
        <v>94.24</v>
      </c>
      <c r="F226">
        <v>100</v>
      </c>
    </row>
    <row r="227" spans="2:6" x14ac:dyDescent="0.25">
      <c r="B227">
        <v>224</v>
      </c>
      <c r="C227" t="s">
        <v>264</v>
      </c>
      <c r="D227">
        <v>5.46</v>
      </c>
      <c r="E227">
        <v>94.54</v>
      </c>
      <c r="F227">
        <v>100</v>
      </c>
    </row>
    <row r="228" spans="2:6" x14ac:dyDescent="0.25">
      <c r="B228">
        <v>225</v>
      </c>
      <c r="C228" t="s">
        <v>281</v>
      </c>
      <c r="D228">
        <v>4.9800000000000004</v>
      </c>
      <c r="E228">
        <v>95.02</v>
      </c>
      <c r="F228">
        <v>100</v>
      </c>
    </row>
    <row r="229" spans="2:6" x14ac:dyDescent="0.25">
      <c r="B229">
        <v>226</v>
      </c>
      <c r="C229" t="s">
        <v>15</v>
      </c>
      <c r="D229">
        <v>4.78</v>
      </c>
      <c r="E229">
        <v>95.22</v>
      </c>
      <c r="F229">
        <v>100</v>
      </c>
    </row>
    <row r="230" spans="2:6" x14ac:dyDescent="0.25">
      <c r="B230">
        <v>227</v>
      </c>
      <c r="C230" t="s">
        <v>282</v>
      </c>
      <c r="D230">
        <v>4.78</v>
      </c>
      <c r="E230">
        <v>95.22</v>
      </c>
      <c r="F230">
        <v>100</v>
      </c>
    </row>
    <row r="231" spans="2:6" x14ac:dyDescent="0.25">
      <c r="B231">
        <v>228</v>
      </c>
      <c r="C231" t="s">
        <v>285</v>
      </c>
      <c r="D231">
        <v>4.57</v>
      </c>
      <c r="E231">
        <v>95.43</v>
      </c>
      <c r="F231">
        <v>100</v>
      </c>
    </row>
    <row r="232" spans="2:6" x14ac:dyDescent="0.25">
      <c r="B232">
        <v>229</v>
      </c>
      <c r="C232" t="s">
        <v>308</v>
      </c>
      <c r="D232">
        <v>3.87</v>
      </c>
      <c r="E232">
        <v>96.13</v>
      </c>
      <c r="F232">
        <v>100</v>
      </c>
    </row>
    <row r="233" spans="2:6" x14ac:dyDescent="0.25">
      <c r="B233">
        <v>230</v>
      </c>
      <c r="C233" t="s">
        <v>312</v>
      </c>
      <c r="D233">
        <v>3.73</v>
      </c>
      <c r="E233">
        <v>96.27</v>
      </c>
      <c r="F233">
        <v>100</v>
      </c>
    </row>
    <row r="234" spans="2:6" x14ac:dyDescent="0.25">
      <c r="B234">
        <v>231</v>
      </c>
      <c r="C234" t="s">
        <v>11</v>
      </c>
      <c r="D234">
        <v>3.69</v>
      </c>
      <c r="E234">
        <v>96.31</v>
      </c>
      <c r="F234">
        <v>100</v>
      </c>
    </row>
    <row r="235" spans="2:6" x14ac:dyDescent="0.25">
      <c r="B235">
        <v>232</v>
      </c>
      <c r="C235" t="s">
        <v>261</v>
      </c>
      <c r="D235">
        <v>3.24</v>
      </c>
      <c r="E235">
        <v>96.76</v>
      </c>
      <c r="F235">
        <v>100</v>
      </c>
    </row>
    <row r="236" spans="2:6" x14ac:dyDescent="0.25">
      <c r="B236">
        <v>233</v>
      </c>
      <c r="C236" t="s">
        <v>149</v>
      </c>
      <c r="D236">
        <v>2.96</v>
      </c>
      <c r="E236">
        <v>97.04</v>
      </c>
      <c r="F236">
        <v>100</v>
      </c>
    </row>
    <row r="237" spans="2:6" x14ac:dyDescent="0.25">
      <c r="B237">
        <v>234</v>
      </c>
      <c r="C237" t="s">
        <v>254</v>
      </c>
      <c r="D237">
        <v>2.59</v>
      </c>
      <c r="E237">
        <v>97.41</v>
      </c>
      <c r="F237">
        <v>100</v>
      </c>
    </row>
    <row r="238" spans="2:6" x14ac:dyDescent="0.25">
      <c r="B238">
        <v>235</v>
      </c>
      <c r="C238" t="s">
        <v>259</v>
      </c>
      <c r="D238">
        <v>2.57</v>
      </c>
      <c r="E238">
        <v>97.43</v>
      </c>
      <c r="F238">
        <v>100</v>
      </c>
    </row>
    <row r="239" spans="2:6" x14ac:dyDescent="0.25">
      <c r="B239">
        <v>236</v>
      </c>
      <c r="C239" t="s">
        <v>108</v>
      </c>
      <c r="D239">
        <v>2.46</v>
      </c>
      <c r="E239">
        <v>97.54</v>
      </c>
      <c r="F239">
        <v>100</v>
      </c>
    </row>
    <row r="240" spans="2:6" x14ac:dyDescent="0.25">
      <c r="B240">
        <v>237</v>
      </c>
      <c r="C240" t="s">
        <v>306</v>
      </c>
      <c r="D240">
        <v>1.72</v>
      </c>
      <c r="E240">
        <v>98.28</v>
      </c>
      <c r="F240">
        <v>100</v>
      </c>
    </row>
    <row r="241" spans="2:6" x14ac:dyDescent="0.25">
      <c r="B241">
        <v>238</v>
      </c>
      <c r="C241" t="s">
        <v>256</v>
      </c>
      <c r="D241">
        <v>1.18</v>
      </c>
      <c r="E241">
        <v>98.82</v>
      </c>
      <c r="F241">
        <v>100</v>
      </c>
    </row>
    <row r="242" spans="2:6" x14ac:dyDescent="0.25">
      <c r="B242">
        <v>239</v>
      </c>
      <c r="C242" t="s">
        <v>296</v>
      </c>
      <c r="D242">
        <v>1.06</v>
      </c>
      <c r="E242">
        <v>98.94</v>
      </c>
      <c r="F242">
        <v>100</v>
      </c>
    </row>
    <row r="243" spans="2:6" x14ac:dyDescent="0.25">
      <c r="B243">
        <v>240</v>
      </c>
      <c r="C243" t="s">
        <v>7</v>
      </c>
      <c r="D243">
        <v>0.66</v>
      </c>
      <c r="E243">
        <v>99.34</v>
      </c>
      <c r="F243">
        <v>100</v>
      </c>
    </row>
    <row r="244" spans="2:6" x14ac:dyDescent="0.25">
      <c r="B244">
        <v>241</v>
      </c>
      <c r="C244" t="s">
        <v>8</v>
      </c>
      <c r="D244">
        <v>0</v>
      </c>
      <c r="E244">
        <v>100</v>
      </c>
      <c r="F244">
        <v>100</v>
      </c>
    </row>
    <row r="245" spans="2:6" x14ac:dyDescent="0.25">
      <c r="B245">
        <v>242</v>
      </c>
      <c r="C245" t="s">
        <v>9</v>
      </c>
      <c r="D245">
        <v>0</v>
      </c>
      <c r="E245">
        <v>100</v>
      </c>
      <c r="F245">
        <v>100</v>
      </c>
    </row>
    <row r="246" spans="2:6" x14ac:dyDescent="0.25">
      <c r="B246">
        <v>243</v>
      </c>
      <c r="C246" t="s">
        <v>10</v>
      </c>
      <c r="D246">
        <v>0</v>
      </c>
      <c r="E246">
        <v>100</v>
      </c>
      <c r="F246">
        <v>100</v>
      </c>
    </row>
    <row r="247" spans="2:6" x14ac:dyDescent="0.25">
      <c r="B247">
        <v>244</v>
      </c>
      <c r="C247" t="s">
        <v>13</v>
      </c>
      <c r="D247">
        <v>0</v>
      </c>
      <c r="E247">
        <v>100</v>
      </c>
      <c r="F247">
        <v>100</v>
      </c>
    </row>
    <row r="248" spans="2:6" x14ac:dyDescent="0.25">
      <c r="B248">
        <v>245</v>
      </c>
      <c r="C248" t="s">
        <v>14</v>
      </c>
      <c r="D248">
        <v>0</v>
      </c>
      <c r="E248">
        <v>100</v>
      </c>
      <c r="F248">
        <v>100</v>
      </c>
    </row>
    <row r="249" spans="2:6" x14ac:dyDescent="0.25">
      <c r="B249">
        <v>246</v>
      </c>
      <c r="C249" t="s">
        <v>22</v>
      </c>
      <c r="D249">
        <v>0</v>
      </c>
      <c r="E249">
        <v>100</v>
      </c>
      <c r="F249">
        <v>100</v>
      </c>
    </row>
    <row r="250" spans="2:6" x14ac:dyDescent="0.25">
      <c r="B250">
        <v>247</v>
      </c>
      <c r="C250" t="s">
        <v>28</v>
      </c>
      <c r="D250">
        <v>0</v>
      </c>
      <c r="E250">
        <v>100</v>
      </c>
      <c r="F250">
        <v>100</v>
      </c>
    </row>
    <row r="251" spans="2:6" x14ac:dyDescent="0.25">
      <c r="B251">
        <v>248</v>
      </c>
      <c r="C251" t="s">
        <v>32</v>
      </c>
      <c r="D251">
        <v>0</v>
      </c>
      <c r="E251">
        <v>100</v>
      </c>
      <c r="F251">
        <v>100</v>
      </c>
    </row>
    <row r="252" spans="2:6" x14ac:dyDescent="0.25">
      <c r="B252">
        <v>249</v>
      </c>
      <c r="C252" t="s">
        <v>47</v>
      </c>
      <c r="D252">
        <v>0</v>
      </c>
      <c r="E252">
        <v>100</v>
      </c>
      <c r="F252">
        <v>100</v>
      </c>
    </row>
    <row r="253" spans="2:6" x14ac:dyDescent="0.25">
      <c r="B253">
        <v>250</v>
      </c>
      <c r="C253" t="s">
        <v>49</v>
      </c>
      <c r="D253">
        <v>0</v>
      </c>
      <c r="E253">
        <v>100</v>
      </c>
      <c r="F253">
        <v>100</v>
      </c>
    </row>
    <row r="254" spans="2:6" x14ac:dyDescent="0.25">
      <c r="B254">
        <v>251</v>
      </c>
      <c r="C254" t="s">
        <v>50</v>
      </c>
      <c r="D254">
        <v>0</v>
      </c>
      <c r="E254">
        <v>100</v>
      </c>
      <c r="F254">
        <v>100</v>
      </c>
    </row>
    <row r="255" spans="2:6" x14ac:dyDescent="0.25">
      <c r="B255">
        <v>252</v>
      </c>
      <c r="C255" t="s">
        <v>53</v>
      </c>
      <c r="D255">
        <v>0</v>
      </c>
      <c r="E255">
        <v>100</v>
      </c>
      <c r="F255">
        <v>100</v>
      </c>
    </row>
    <row r="256" spans="2:6" x14ac:dyDescent="0.25">
      <c r="B256">
        <v>253</v>
      </c>
      <c r="C256" t="s">
        <v>57</v>
      </c>
      <c r="D256">
        <v>0</v>
      </c>
      <c r="E256">
        <v>100</v>
      </c>
      <c r="F256">
        <v>100</v>
      </c>
    </row>
    <row r="257" spans="2:6" x14ac:dyDescent="0.25">
      <c r="B257">
        <v>254</v>
      </c>
      <c r="C257" t="s">
        <v>60</v>
      </c>
      <c r="D257">
        <v>0</v>
      </c>
      <c r="E257">
        <v>100</v>
      </c>
      <c r="F257">
        <v>100</v>
      </c>
    </row>
    <row r="258" spans="2:6" x14ac:dyDescent="0.25">
      <c r="B258">
        <v>255</v>
      </c>
      <c r="C258" t="s">
        <v>63</v>
      </c>
      <c r="D258">
        <v>0</v>
      </c>
      <c r="E258">
        <v>100</v>
      </c>
      <c r="F258">
        <v>100</v>
      </c>
    </row>
    <row r="259" spans="2:6" x14ac:dyDescent="0.25">
      <c r="B259">
        <v>256</v>
      </c>
      <c r="C259" t="s">
        <v>64</v>
      </c>
      <c r="D259">
        <v>0</v>
      </c>
      <c r="E259">
        <v>100</v>
      </c>
      <c r="F259">
        <v>100</v>
      </c>
    </row>
    <row r="260" spans="2:6" x14ac:dyDescent="0.25">
      <c r="B260">
        <v>257</v>
      </c>
      <c r="C260" t="s">
        <v>68</v>
      </c>
      <c r="D260">
        <v>0</v>
      </c>
      <c r="E260">
        <v>100</v>
      </c>
      <c r="F260">
        <v>100</v>
      </c>
    </row>
    <row r="261" spans="2:6" x14ac:dyDescent="0.25">
      <c r="B261">
        <v>258</v>
      </c>
      <c r="C261" t="s">
        <v>69</v>
      </c>
      <c r="D261">
        <v>0</v>
      </c>
      <c r="E261">
        <v>100</v>
      </c>
      <c r="F261">
        <v>100</v>
      </c>
    </row>
    <row r="262" spans="2:6" x14ac:dyDescent="0.25">
      <c r="B262">
        <v>259</v>
      </c>
      <c r="C262" t="s">
        <v>77</v>
      </c>
      <c r="D262">
        <v>0</v>
      </c>
      <c r="E262">
        <v>100</v>
      </c>
      <c r="F262">
        <v>100</v>
      </c>
    </row>
    <row r="263" spans="2:6" x14ac:dyDescent="0.25">
      <c r="B263">
        <v>260</v>
      </c>
      <c r="C263" t="s">
        <v>78</v>
      </c>
      <c r="D263">
        <v>0</v>
      </c>
      <c r="E263">
        <v>100</v>
      </c>
      <c r="F263">
        <v>100</v>
      </c>
    </row>
    <row r="264" spans="2:6" x14ac:dyDescent="0.25">
      <c r="B264">
        <v>261</v>
      </c>
      <c r="C264" t="s">
        <v>83</v>
      </c>
      <c r="D264">
        <v>0</v>
      </c>
      <c r="E264">
        <v>100</v>
      </c>
      <c r="F264">
        <v>100</v>
      </c>
    </row>
    <row r="265" spans="2:6" x14ac:dyDescent="0.25">
      <c r="B265">
        <v>262</v>
      </c>
      <c r="C265" t="s">
        <v>84</v>
      </c>
      <c r="D265">
        <v>0</v>
      </c>
      <c r="E265">
        <v>100</v>
      </c>
      <c r="F265">
        <v>100</v>
      </c>
    </row>
    <row r="266" spans="2:6" x14ac:dyDescent="0.25">
      <c r="B266">
        <v>263</v>
      </c>
      <c r="C266" t="s">
        <v>86</v>
      </c>
      <c r="D266">
        <v>0</v>
      </c>
      <c r="E266">
        <v>100</v>
      </c>
      <c r="F266">
        <v>100</v>
      </c>
    </row>
    <row r="267" spans="2:6" x14ac:dyDescent="0.25">
      <c r="B267">
        <v>264</v>
      </c>
      <c r="C267" t="s">
        <v>87</v>
      </c>
      <c r="D267">
        <v>0</v>
      </c>
      <c r="E267">
        <v>100</v>
      </c>
      <c r="F267">
        <v>100</v>
      </c>
    </row>
    <row r="268" spans="2:6" x14ac:dyDescent="0.25">
      <c r="B268">
        <v>265</v>
      </c>
      <c r="C268" t="s">
        <v>88</v>
      </c>
      <c r="D268">
        <v>0</v>
      </c>
      <c r="E268">
        <v>100</v>
      </c>
      <c r="F268">
        <v>100</v>
      </c>
    </row>
    <row r="269" spans="2:6" x14ac:dyDescent="0.25">
      <c r="B269">
        <v>266</v>
      </c>
      <c r="C269" t="s">
        <v>92</v>
      </c>
      <c r="D269">
        <v>0</v>
      </c>
      <c r="E269">
        <v>100</v>
      </c>
      <c r="F269">
        <v>100</v>
      </c>
    </row>
    <row r="270" spans="2:6" x14ac:dyDescent="0.25">
      <c r="B270">
        <v>267</v>
      </c>
      <c r="C270" t="s">
        <v>93</v>
      </c>
      <c r="D270">
        <v>0</v>
      </c>
      <c r="E270">
        <v>100</v>
      </c>
      <c r="F270">
        <v>100</v>
      </c>
    </row>
    <row r="271" spans="2:6" x14ac:dyDescent="0.25">
      <c r="B271">
        <v>268</v>
      </c>
      <c r="C271" t="s">
        <v>95</v>
      </c>
      <c r="D271">
        <v>0</v>
      </c>
      <c r="E271">
        <v>100</v>
      </c>
      <c r="F271">
        <v>100</v>
      </c>
    </row>
    <row r="272" spans="2:6" x14ac:dyDescent="0.25">
      <c r="B272">
        <v>269</v>
      </c>
      <c r="C272" t="s">
        <v>99</v>
      </c>
      <c r="D272">
        <v>0</v>
      </c>
      <c r="E272">
        <v>100</v>
      </c>
      <c r="F272">
        <v>100</v>
      </c>
    </row>
    <row r="273" spans="2:6" x14ac:dyDescent="0.25">
      <c r="B273">
        <v>270</v>
      </c>
      <c r="C273" t="s">
        <v>105</v>
      </c>
      <c r="D273">
        <v>0</v>
      </c>
      <c r="E273">
        <v>100</v>
      </c>
      <c r="F273">
        <v>100</v>
      </c>
    </row>
    <row r="274" spans="2:6" x14ac:dyDescent="0.25">
      <c r="B274">
        <v>271</v>
      </c>
      <c r="C274" t="s">
        <v>109</v>
      </c>
      <c r="D274">
        <v>0</v>
      </c>
      <c r="E274">
        <v>100</v>
      </c>
      <c r="F274">
        <v>100</v>
      </c>
    </row>
    <row r="275" spans="2:6" x14ac:dyDescent="0.25">
      <c r="B275">
        <v>272</v>
      </c>
      <c r="C275" t="s">
        <v>111</v>
      </c>
      <c r="D275">
        <v>0</v>
      </c>
      <c r="E275">
        <v>100</v>
      </c>
      <c r="F275">
        <v>100</v>
      </c>
    </row>
    <row r="276" spans="2:6" x14ac:dyDescent="0.25">
      <c r="B276">
        <v>273</v>
      </c>
      <c r="C276" t="s">
        <v>114</v>
      </c>
      <c r="D276">
        <v>0</v>
      </c>
      <c r="E276">
        <v>100</v>
      </c>
      <c r="F276">
        <v>100</v>
      </c>
    </row>
    <row r="277" spans="2:6" x14ac:dyDescent="0.25">
      <c r="B277">
        <v>274</v>
      </c>
      <c r="C277" t="s">
        <v>116</v>
      </c>
      <c r="D277">
        <v>0</v>
      </c>
      <c r="E277">
        <v>100</v>
      </c>
      <c r="F277">
        <v>100</v>
      </c>
    </row>
    <row r="278" spans="2:6" x14ac:dyDescent="0.25">
      <c r="B278">
        <v>275</v>
      </c>
      <c r="C278" t="s">
        <v>117</v>
      </c>
      <c r="D278">
        <v>0</v>
      </c>
      <c r="E278">
        <v>100</v>
      </c>
      <c r="F278">
        <v>100</v>
      </c>
    </row>
    <row r="279" spans="2:6" x14ac:dyDescent="0.25">
      <c r="B279">
        <v>276</v>
      </c>
      <c r="C279" t="s">
        <v>118</v>
      </c>
      <c r="D279">
        <v>0</v>
      </c>
      <c r="E279">
        <v>100</v>
      </c>
      <c r="F279">
        <v>100</v>
      </c>
    </row>
    <row r="280" spans="2:6" x14ac:dyDescent="0.25">
      <c r="B280">
        <v>277</v>
      </c>
      <c r="C280" t="s">
        <v>120</v>
      </c>
      <c r="D280">
        <v>0</v>
      </c>
      <c r="E280">
        <v>100</v>
      </c>
      <c r="F280">
        <v>100</v>
      </c>
    </row>
    <row r="281" spans="2:6" x14ac:dyDescent="0.25">
      <c r="B281">
        <v>278</v>
      </c>
      <c r="C281" t="s">
        <v>122</v>
      </c>
      <c r="D281">
        <v>0</v>
      </c>
      <c r="E281">
        <v>100</v>
      </c>
      <c r="F281">
        <v>100</v>
      </c>
    </row>
    <row r="282" spans="2:6" x14ac:dyDescent="0.25">
      <c r="B282">
        <v>279</v>
      </c>
      <c r="C282" t="s">
        <v>125</v>
      </c>
      <c r="D282">
        <v>0</v>
      </c>
      <c r="E282">
        <v>100</v>
      </c>
      <c r="F282">
        <v>100</v>
      </c>
    </row>
    <row r="283" spans="2:6" x14ac:dyDescent="0.25">
      <c r="B283">
        <v>280</v>
      </c>
      <c r="C283" t="s">
        <v>127</v>
      </c>
      <c r="D283">
        <v>0</v>
      </c>
      <c r="E283">
        <v>100</v>
      </c>
      <c r="F283">
        <v>100</v>
      </c>
    </row>
    <row r="284" spans="2:6" x14ac:dyDescent="0.25">
      <c r="B284">
        <v>281</v>
      </c>
      <c r="C284" t="s">
        <v>128</v>
      </c>
      <c r="D284">
        <v>0</v>
      </c>
      <c r="E284">
        <v>100</v>
      </c>
      <c r="F284">
        <v>100</v>
      </c>
    </row>
    <row r="285" spans="2:6" x14ac:dyDescent="0.25">
      <c r="B285">
        <v>282</v>
      </c>
      <c r="C285" t="s">
        <v>132</v>
      </c>
      <c r="D285">
        <v>0</v>
      </c>
      <c r="E285">
        <v>100</v>
      </c>
      <c r="F285">
        <v>100</v>
      </c>
    </row>
    <row r="286" spans="2:6" x14ac:dyDescent="0.25">
      <c r="B286">
        <v>283</v>
      </c>
      <c r="C286" t="s">
        <v>134</v>
      </c>
      <c r="D286">
        <v>0</v>
      </c>
      <c r="E286">
        <v>100</v>
      </c>
      <c r="F286">
        <v>100</v>
      </c>
    </row>
    <row r="287" spans="2:6" x14ac:dyDescent="0.25">
      <c r="B287">
        <v>284</v>
      </c>
      <c r="C287" t="s">
        <v>135</v>
      </c>
      <c r="D287">
        <v>0</v>
      </c>
      <c r="E287">
        <v>100</v>
      </c>
      <c r="F287">
        <v>100</v>
      </c>
    </row>
    <row r="288" spans="2:6" x14ac:dyDescent="0.25">
      <c r="B288">
        <v>285</v>
      </c>
      <c r="C288" t="s">
        <v>136</v>
      </c>
      <c r="D288">
        <v>0</v>
      </c>
      <c r="E288">
        <v>100</v>
      </c>
      <c r="F288">
        <v>100</v>
      </c>
    </row>
    <row r="289" spans="2:6" x14ac:dyDescent="0.25">
      <c r="B289">
        <v>286</v>
      </c>
      <c r="C289" t="s">
        <v>158</v>
      </c>
      <c r="D289">
        <v>0</v>
      </c>
      <c r="E289">
        <v>100</v>
      </c>
      <c r="F289">
        <v>100</v>
      </c>
    </row>
    <row r="290" spans="2:6" x14ac:dyDescent="0.25">
      <c r="B290">
        <v>287</v>
      </c>
      <c r="C290" t="s">
        <v>164</v>
      </c>
      <c r="D290">
        <v>0</v>
      </c>
      <c r="E290">
        <v>100</v>
      </c>
      <c r="F290">
        <v>100</v>
      </c>
    </row>
    <row r="291" spans="2:6" x14ac:dyDescent="0.25">
      <c r="B291">
        <v>288</v>
      </c>
      <c r="C291" t="s">
        <v>166</v>
      </c>
      <c r="D291">
        <v>0</v>
      </c>
      <c r="E291">
        <v>100</v>
      </c>
      <c r="F291">
        <v>100</v>
      </c>
    </row>
    <row r="292" spans="2:6" x14ac:dyDescent="0.25">
      <c r="B292">
        <v>289</v>
      </c>
      <c r="C292" t="s">
        <v>169</v>
      </c>
      <c r="D292">
        <v>0</v>
      </c>
      <c r="E292">
        <v>100</v>
      </c>
      <c r="F292">
        <v>100</v>
      </c>
    </row>
    <row r="293" spans="2:6" x14ac:dyDescent="0.25">
      <c r="B293">
        <v>290</v>
      </c>
      <c r="C293" t="s">
        <v>182</v>
      </c>
      <c r="D293">
        <v>0</v>
      </c>
      <c r="E293">
        <v>100</v>
      </c>
      <c r="F293">
        <v>100</v>
      </c>
    </row>
    <row r="294" spans="2:6" x14ac:dyDescent="0.25">
      <c r="B294">
        <v>291</v>
      </c>
      <c r="C294" t="s">
        <v>185</v>
      </c>
      <c r="D294">
        <v>0</v>
      </c>
      <c r="E294">
        <v>100</v>
      </c>
      <c r="F294">
        <v>100</v>
      </c>
    </row>
    <row r="295" spans="2:6" x14ac:dyDescent="0.25">
      <c r="B295">
        <v>292</v>
      </c>
      <c r="C295" t="s">
        <v>189</v>
      </c>
      <c r="D295">
        <v>0</v>
      </c>
      <c r="E295">
        <v>100</v>
      </c>
      <c r="F295">
        <v>100</v>
      </c>
    </row>
    <row r="296" spans="2:6" x14ac:dyDescent="0.25">
      <c r="B296">
        <v>293</v>
      </c>
      <c r="C296" t="s">
        <v>190</v>
      </c>
      <c r="D296">
        <v>0</v>
      </c>
      <c r="E296">
        <v>100</v>
      </c>
      <c r="F296">
        <v>100</v>
      </c>
    </row>
    <row r="297" spans="2:6" x14ac:dyDescent="0.25">
      <c r="B297">
        <v>294</v>
      </c>
      <c r="C297" t="s">
        <v>240</v>
      </c>
      <c r="D297">
        <v>0</v>
      </c>
      <c r="E297">
        <v>100</v>
      </c>
      <c r="F297">
        <v>100</v>
      </c>
    </row>
    <row r="298" spans="2:6" x14ac:dyDescent="0.25">
      <c r="B298">
        <v>295</v>
      </c>
      <c r="C298" t="s">
        <v>257</v>
      </c>
      <c r="D298">
        <v>0</v>
      </c>
      <c r="E298">
        <v>100</v>
      </c>
      <c r="F298">
        <v>100</v>
      </c>
    </row>
    <row r="299" spans="2:6" x14ac:dyDescent="0.25">
      <c r="B299">
        <v>296</v>
      </c>
      <c r="C299" t="s">
        <v>268</v>
      </c>
      <c r="D299">
        <v>0</v>
      </c>
      <c r="E299">
        <v>100</v>
      </c>
      <c r="F299">
        <v>100</v>
      </c>
    </row>
    <row r="300" spans="2:6" x14ac:dyDescent="0.25">
      <c r="B300">
        <v>297</v>
      </c>
      <c r="C300" t="s">
        <v>270</v>
      </c>
      <c r="D300">
        <v>0</v>
      </c>
      <c r="E300">
        <v>100</v>
      </c>
      <c r="F300">
        <v>100</v>
      </c>
    </row>
    <row r="301" spans="2:6" x14ac:dyDescent="0.25">
      <c r="B301">
        <v>298</v>
      </c>
      <c r="C301" t="s">
        <v>273</v>
      </c>
      <c r="D301">
        <v>0</v>
      </c>
      <c r="E301">
        <v>100</v>
      </c>
      <c r="F301">
        <v>100</v>
      </c>
    </row>
    <row r="302" spans="2:6" x14ac:dyDescent="0.25">
      <c r="B302">
        <v>299</v>
      </c>
      <c r="C302" t="s">
        <v>274</v>
      </c>
      <c r="D302">
        <v>0</v>
      </c>
      <c r="E302">
        <v>100</v>
      </c>
      <c r="F302">
        <v>100</v>
      </c>
    </row>
    <row r="303" spans="2:6" x14ac:dyDescent="0.25">
      <c r="B303">
        <v>300</v>
      </c>
      <c r="C303" t="s">
        <v>275</v>
      </c>
      <c r="D303">
        <v>0</v>
      </c>
      <c r="E303">
        <v>100</v>
      </c>
      <c r="F303">
        <v>100</v>
      </c>
    </row>
    <row r="304" spans="2:6" x14ac:dyDescent="0.25">
      <c r="B304">
        <v>301</v>
      </c>
      <c r="C304" t="s">
        <v>276</v>
      </c>
      <c r="D304">
        <v>0</v>
      </c>
      <c r="E304">
        <v>100</v>
      </c>
      <c r="F304">
        <v>100</v>
      </c>
    </row>
    <row r="305" spans="2:6" x14ac:dyDescent="0.25">
      <c r="B305">
        <v>302</v>
      </c>
      <c r="C305" t="s">
        <v>280</v>
      </c>
      <c r="D305">
        <v>0</v>
      </c>
      <c r="E305">
        <v>100</v>
      </c>
      <c r="F305">
        <v>100</v>
      </c>
    </row>
    <row r="306" spans="2:6" x14ac:dyDescent="0.25">
      <c r="B306">
        <v>303</v>
      </c>
      <c r="C306" t="s">
        <v>283</v>
      </c>
      <c r="D306">
        <v>0</v>
      </c>
      <c r="E306">
        <v>100</v>
      </c>
      <c r="F306">
        <v>100</v>
      </c>
    </row>
    <row r="307" spans="2:6" x14ac:dyDescent="0.25">
      <c r="B307">
        <v>304</v>
      </c>
      <c r="C307" t="s">
        <v>289</v>
      </c>
      <c r="D307">
        <v>0</v>
      </c>
      <c r="E307">
        <v>100</v>
      </c>
      <c r="F307">
        <v>100</v>
      </c>
    </row>
    <row r="308" spans="2:6" x14ac:dyDescent="0.25">
      <c r="B308">
        <v>305</v>
      </c>
      <c r="C308" t="s">
        <v>290</v>
      </c>
      <c r="D308">
        <v>0</v>
      </c>
      <c r="E308">
        <v>100</v>
      </c>
      <c r="F308">
        <v>100</v>
      </c>
    </row>
    <row r="309" spans="2:6" x14ac:dyDescent="0.25">
      <c r="B309">
        <v>306</v>
      </c>
      <c r="C309" t="s">
        <v>292</v>
      </c>
      <c r="D309">
        <v>0</v>
      </c>
      <c r="E309">
        <v>100</v>
      </c>
      <c r="F309">
        <v>100</v>
      </c>
    </row>
    <row r="310" spans="2:6" x14ac:dyDescent="0.25">
      <c r="B310">
        <v>307</v>
      </c>
      <c r="C310" t="s">
        <v>294</v>
      </c>
      <c r="D310">
        <v>0</v>
      </c>
      <c r="E310">
        <v>100</v>
      </c>
      <c r="F310">
        <v>100</v>
      </c>
    </row>
    <row r="311" spans="2:6" x14ac:dyDescent="0.25">
      <c r="B311">
        <v>308</v>
      </c>
      <c r="C311" t="s">
        <v>298</v>
      </c>
      <c r="D311">
        <v>0</v>
      </c>
      <c r="E311">
        <v>100</v>
      </c>
      <c r="F311">
        <v>100</v>
      </c>
    </row>
    <row r="312" spans="2:6" x14ac:dyDescent="0.25">
      <c r="B312">
        <v>309</v>
      </c>
      <c r="C312" t="s">
        <v>301</v>
      </c>
      <c r="D312">
        <v>0</v>
      </c>
      <c r="E312">
        <v>100</v>
      </c>
      <c r="F312">
        <v>100</v>
      </c>
    </row>
    <row r="313" spans="2:6" x14ac:dyDescent="0.25">
      <c r="B313">
        <v>310</v>
      </c>
      <c r="C313" t="s">
        <v>309</v>
      </c>
      <c r="D313">
        <v>0</v>
      </c>
      <c r="E313">
        <v>100</v>
      </c>
      <c r="F313">
        <v>100</v>
      </c>
    </row>
  </sheetData>
  <autoFilter ref="B3:F3" xr:uid="{00000000-0009-0000-0000-000005000000}">
    <sortState xmlns:xlrd2="http://schemas.microsoft.com/office/spreadsheetml/2017/richdata2" ref="B4:F313">
      <sortCondition descending="1" ref="D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4:N676"/>
  <sheetViews>
    <sheetView topLeftCell="A643" workbookViewId="0">
      <selection activeCell="G604" sqref="G604"/>
    </sheetView>
  </sheetViews>
  <sheetFormatPr baseColWidth="10" defaultRowHeight="15" x14ac:dyDescent="0.25"/>
  <cols>
    <col min="5" max="5" width="25" customWidth="1"/>
    <col min="6" max="6" width="16.28515625" customWidth="1"/>
    <col min="7" max="7" width="16.85546875" customWidth="1"/>
  </cols>
  <sheetData>
    <row r="4" spans="5:11" ht="15.75" thickBot="1" x14ac:dyDescent="0.3"/>
    <row r="5" spans="5:11" ht="15.75" thickBot="1" x14ac:dyDescent="0.3">
      <c r="E5" s="19" t="s">
        <v>344</v>
      </c>
      <c r="F5" s="19"/>
      <c r="G5" s="19"/>
      <c r="H5" s="19"/>
      <c r="I5" s="19"/>
      <c r="J5" s="19"/>
    </row>
    <row r="6" spans="5:11" ht="15.75" thickBot="1" x14ac:dyDescent="0.3">
      <c r="E6" t="s">
        <v>345</v>
      </c>
      <c r="F6" t="s">
        <v>343</v>
      </c>
      <c r="G6" t="s">
        <v>2</v>
      </c>
      <c r="H6" t="s">
        <v>3</v>
      </c>
      <c r="I6" t="s">
        <v>6</v>
      </c>
      <c r="J6" t="s">
        <v>227</v>
      </c>
    </row>
    <row r="7" spans="5:11" ht="15.75" thickBot="1" x14ac:dyDescent="0.3">
      <c r="E7" t="s">
        <v>339</v>
      </c>
      <c r="F7">
        <v>1470</v>
      </c>
      <c r="G7">
        <v>2056</v>
      </c>
      <c r="H7">
        <v>239</v>
      </c>
      <c r="I7">
        <v>123</v>
      </c>
      <c r="J7">
        <v>3888</v>
      </c>
    </row>
    <row r="8" spans="5:11" ht="15.75" thickBot="1" x14ac:dyDescent="0.3">
      <c r="E8" t="s">
        <v>342</v>
      </c>
      <c r="F8">
        <v>7.52</v>
      </c>
      <c r="G8">
        <v>10.85</v>
      </c>
      <c r="H8">
        <v>9.6</v>
      </c>
      <c r="I8">
        <v>8.4700000000000006</v>
      </c>
      <c r="J8">
        <v>9.16</v>
      </c>
    </row>
    <row r="9" spans="5:11" ht="15.75" thickBot="1" x14ac:dyDescent="0.3">
      <c r="E9" t="s">
        <v>341</v>
      </c>
      <c r="F9">
        <v>18085</v>
      </c>
      <c r="G9">
        <v>16889</v>
      </c>
      <c r="H9">
        <v>2250</v>
      </c>
      <c r="I9">
        <v>1330</v>
      </c>
      <c r="J9">
        <v>38554</v>
      </c>
    </row>
    <row r="10" spans="5:11" ht="15.75" thickBot="1" x14ac:dyDescent="0.3">
      <c r="E10" t="s">
        <v>342</v>
      </c>
      <c r="F10">
        <v>92.48</v>
      </c>
      <c r="G10">
        <v>89.15</v>
      </c>
      <c r="H10">
        <v>90.4</v>
      </c>
      <c r="I10">
        <v>91.53</v>
      </c>
      <c r="J10">
        <v>90.84</v>
      </c>
    </row>
    <row r="11" spans="5:11" ht="15.75" thickBot="1" x14ac:dyDescent="0.3">
      <c r="E11" t="s">
        <v>227</v>
      </c>
      <c r="F11">
        <v>19555</v>
      </c>
      <c r="G11">
        <v>18945</v>
      </c>
      <c r="H11">
        <v>2489</v>
      </c>
      <c r="I11">
        <v>1453</v>
      </c>
      <c r="J11">
        <v>42442</v>
      </c>
    </row>
    <row r="12" spans="5:11" ht="15.75" thickBot="1" x14ac:dyDescent="0.3">
      <c r="E12" t="s">
        <v>342</v>
      </c>
      <c r="F12">
        <v>100</v>
      </c>
      <c r="G12">
        <v>100</v>
      </c>
      <c r="H12">
        <v>100</v>
      </c>
      <c r="I12">
        <v>100</v>
      </c>
      <c r="J12">
        <v>100</v>
      </c>
    </row>
    <row r="14" spans="5:11" ht="15.75" thickBot="1" x14ac:dyDescent="0.3"/>
    <row r="15" spans="5:11" ht="15.75" thickBot="1" x14ac:dyDescent="0.3">
      <c r="E15" s="19" t="s">
        <v>346</v>
      </c>
      <c r="F15" s="19"/>
      <c r="G15" s="19"/>
      <c r="H15" s="19"/>
      <c r="I15" s="19"/>
      <c r="J15" s="19"/>
      <c r="K15" s="19"/>
    </row>
    <row r="16" spans="5:11" ht="15.75" thickBot="1" x14ac:dyDescent="0.3">
      <c r="E16" t="s">
        <v>345</v>
      </c>
      <c r="F16" t="s">
        <v>343</v>
      </c>
      <c r="G16" t="s">
        <v>3</v>
      </c>
      <c r="H16" t="s">
        <v>4</v>
      </c>
      <c r="I16" t="s">
        <v>5</v>
      </c>
      <c r="J16" t="s">
        <v>6</v>
      </c>
      <c r="K16" t="s">
        <v>227</v>
      </c>
    </row>
    <row r="17" spans="5:13" ht="15.75" thickBot="1" x14ac:dyDescent="0.3">
      <c r="E17" t="s">
        <v>339</v>
      </c>
      <c r="F17">
        <v>52</v>
      </c>
      <c r="G17">
        <v>216</v>
      </c>
      <c r="H17">
        <v>908</v>
      </c>
      <c r="I17">
        <v>843</v>
      </c>
      <c r="J17">
        <v>67</v>
      </c>
      <c r="K17">
        <v>2086</v>
      </c>
    </row>
    <row r="18" spans="5:13" ht="15.75" thickBot="1" x14ac:dyDescent="0.3">
      <c r="E18" t="s">
        <v>342</v>
      </c>
      <c r="F18">
        <v>8.18</v>
      </c>
      <c r="G18">
        <v>13.99</v>
      </c>
      <c r="H18">
        <v>42.04</v>
      </c>
      <c r="I18">
        <v>32.35</v>
      </c>
      <c r="J18">
        <v>14.5</v>
      </c>
      <c r="K18">
        <v>28.16</v>
      </c>
    </row>
    <row r="19" spans="5:13" ht="15.75" thickBot="1" x14ac:dyDescent="0.3">
      <c r="E19" t="s">
        <v>341</v>
      </c>
      <c r="F19">
        <v>584</v>
      </c>
      <c r="G19">
        <v>1328</v>
      </c>
      <c r="H19">
        <v>1252</v>
      </c>
      <c r="I19">
        <v>1763</v>
      </c>
      <c r="J19">
        <v>395</v>
      </c>
      <c r="K19">
        <v>5322</v>
      </c>
    </row>
    <row r="20" spans="5:13" ht="15.75" thickBot="1" x14ac:dyDescent="0.3">
      <c r="E20" t="s">
        <v>342</v>
      </c>
      <c r="F20">
        <v>91.82</v>
      </c>
      <c r="G20">
        <v>86.01</v>
      </c>
      <c r="H20">
        <v>57.96</v>
      </c>
      <c r="I20">
        <v>67.650000000000006</v>
      </c>
      <c r="J20">
        <v>85.5</v>
      </c>
      <c r="K20">
        <v>71.84</v>
      </c>
    </row>
    <row r="21" spans="5:13" ht="15.75" thickBot="1" x14ac:dyDescent="0.3">
      <c r="E21" t="s">
        <v>227</v>
      </c>
      <c r="F21">
        <v>636</v>
      </c>
      <c r="G21">
        <v>1544</v>
      </c>
      <c r="H21">
        <v>2160</v>
      </c>
      <c r="I21">
        <v>2606</v>
      </c>
      <c r="J21">
        <v>462</v>
      </c>
      <c r="K21">
        <v>7408</v>
      </c>
    </row>
    <row r="22" spans="5:13" ht="15.75" thickBot="1" x14ac:dyDescent="0.3">
      <c r="E22" t="s">
        <v>342</v>
      </c>
      <c r="F22">
        <v>100</v>
      </c>
      <c r="G22">
        <v>100</v>
      </c>
      <c r="H22">
        <v>100</v>
      </c>
      <c r="I22">
        <v>100</v>
      </c>
      <c r="J22">
        <v>100</v>
      </c>
      <c r="K22">
        <v>100</v>
      </c>
    </row>
    <row r="24" spans="5:13" ht="15.75" thickBot="1" x14ac:dyDescent="0.3"/>
    <row r="25" spans="5:13" ht="15.75" thickBot="1" x14ac:dyDescent="0.3">
      <c r="E25" s="19" t="s">
        <v>354</v>
      </c>
      <c r="F25" s="19"/>
      <c r="G25" s="19"/>
      <c r="H25" s="19"/>
      <c r="I25" s="19"/>
      <c r="J25" s="19"/>
      <c r="K25" s="19"/>
      <c r="L25" s="19"/>
      <c r="M25" s="19"/>
    </row>
    <row r="26" spans="5:13" ht="15.75" thickBot="1" x14ac:dyDescent="0.3">
      <c r="E26" t="s">
        <v>345</v>
      </c>
      <c r="F26" t="s">
        <v>347</v>
      </c>
      <c r="G26" t="s">
        <v>348</v>
      </c>
      <c r="H26" t="s">
        <v>349</v>
      </c>
      <c r="I26" t="s">
        <v>350</v>
      </c>
      <c r="J26" t="s">
        <v>351</v>
      </c>
      <c r="K26" t="s">
        <v>352</v>
      </c>
      <c r="L26" t="s">
        <v>353</v>
      </c>
      <c r="M26" t="s">
        <v>227</v>
      </c>
    </row>
    <row r="27" spans="5:13" ht="15.75" thickBot="1" x14ac:dyDescent="0.3">
      <c r="E27" t="s">
        <v>339</v>
      </c>
      <c r="F27">
        <v>260</v>
      </c>
      <c r="G27">
        <v>35</v>
      </c>
      <c r="H27">
        <v>0</v>
      </c>
      <c r="I27">
        <v>2576</v>
      </c>
      <c r="J27">
        <v>0</v>
      </c>
      <c r="K27">
        <v>202</v>
      </c>
      <c r="L27">
        <v>64</v>
      </c>
      <c r="M27">
        <v>3137</v>
      </c>
    </row>
    <row r="28" spans="5:13" ht="15.75" thickBot="1" x14ac:dyDescent="0.3">
      <c r="E28" t="s">
        <v>342</v>
      </c>
      <c r="F28">
        <v>1.89</v>
      </c>
      <c r="G28">
        <v>10.45</v>
      </c>
      <c r="H28">
        <v>0</v>
      </c>
      <c r="I28">
        <v>7.27</v>
      </c>
      <c r="J28">
        <v>0</v>
      </c>
      <c r="K28">
        <v>16.670000000000002</v>
      </c>
      <c r="L28">
        <v>28.44</v>
      </c>
      <c r="M28">
        <v>5.88</v>
      </c>
    </row>
    <row r="29" spans="5:13" ht="15.75" thickBot="1" x14ac:dyDescent="0.3">
      <c r="E29" t="s">
        <v>341</v>
      </c>
      <c r="F29">
        <v>13492</v>
      </c>
      <c r="G29">
        <v>300</v>
      </c>
      <c r="H29">
        <v>678</v>
      </c>
      <c r="I29">
        <v>32836</v>
      </c>
      <c r="J29">
        <v>1736</v>
      </c>
      <c r="K29">
        <v>1010</v>
      </c>
      <c r="L29">
        <v>161</v>
      </c>
      <c r="M29">
        <v>50213</v>
      </c>
    </row>
    <row r="30" spans="5:13" ht="15.75" thickBot="1" x14ac:dyDescent="0.3">
      <c r="E30" t="s">
        <v>342</v>
      </c>
      <c r="F30">
        <v>98.11</v>
      </c>
      <c r="G30">
        <v>89.55</v>
      </c>
      <c r="H30">
        <v>100</v>
      </c>
      <c r="I30">
        <v>92.73</v>
      </c>
      <c r="J30">
        <v>100</v>
      </c>
      <c r="K30">
        <v>83.33</v>
      </c>
      <c r="L30">
        <v>71.56</v>
      </c>
      <c r="M30">
        <v>94.12</v>
      </c>
    </row>
    <row r="31" spans="5:13" ht="15.75" thickBot="1" x14ac:dyDescent="0.3">
      <c r="E31" t="s">
        <v>227</v>
      </c>
      <c r="F31">
        <v>13752</v>
      </c>
      <c r="G31">
        <v>335</v>
      </c>
      <c r="H31">
        <v>678</v>
      </c>
      <c r="I31">
        <v>35412</v>
      </c>
      <c r="J31">
        <v>1736</v>
      </c>
      <c r="K31">
        <v>1212</v>
      </c>
      <c r="L31">
        <v>225</v>
      </c>
      <c r="M31">
        <v>53350</v>
      </c>
    </row>
    <row r="32" spans="5:13" ht="15.75" thickBot="1" x14ac:dyDescent="0.3">
      <c r="E32" t="s">
        <v>342</v>
      </c>
      <c r="F32">
        <v>100</v>
      </c>
      <c r="G32">
        <v>100</v>
      </c>
      <c r="H32">
        <v>100</v>
      </c>
      <c r="I32">
        <v>100</v>
      </c>
      <c r="J32">
        <v>100</v>
      </c>
      <c r="K32">
        <v>100</v>
      </c>
      <c r="L32">
        <v>100</v>
      </c>
      <c r="M32">
        <v>100</v>
      </c>
    </row>
    <row r="35" spans="5:14" ht="15.75" thickBot="1" x14ac:dyDescent="0.3"/>
    <row r="36" spans="5:14" ht="15.75" thickBot="1" x14ac:dyDescent="0.3">
      <c r="E36" s="19" t="s">
        <v>357</v>
      </c>
      <c r="F36" s="19"/>
      <c r="G36" s="19"/>
      <c r="H36" s="19"/>
      <c r="I36" s="19"/>
      <c r="J36" s="19"/>
      <c r="K36" s="19"/>
    </row>
    <row r="37" spans="5:14" ht="15.75" thickBot="1" x14ac:dyDescent="0.3">
      <c r="E37" t="s">
        <v>345</v>
      </c>
      <c r="F37" t="s">
        <v>9</v>
      </c>
      <c r="G37" t="s">
        <v>10</v>
      </c>
      <c r="H37" t="s">
        <v>11</v>
      </c>
      <c r="I37" t="s">
        <v>307</v>
      </c>
      <c r="J37" t="s">
        <v>13</v>
      </c>
      <c r="K37" t="s">
        <v>227</v>
      </c>
    </row>
    <row r="38" spans="5:14" ht="15.75" thickBot="1" x14ac:dyDescent="0.3">
      <c r="E38" t="s">
        <v>339</v>
      </c>
      <c r="F38">
        <v>0</v>
      </c>
      <c r="G38">
        <v>36</v>
      </c>
      <c r="H38">
        <v>1095</v>
      </c>
      <c r="I38">
        <v>112</v>
      </c>
      <c r="J38">
        <v>6</v>
      </c>
      <c r="K38">
        <v>1249</v>
      </c>
    </row>
    <row r="39" spans="5:14" ht="15.75" thickBot="1" x14ac:dyDescent="0.3">
      <c r="E39" t="s">
        <v>342</v>
      </c>
      <c r="F39">
        <v>0</v>
      </c>
      <c r="G39">
        <v>81.819999999999993</v>
      </c>
      <c r="H39">
        <v>29.84</v>
      </c>
      <c r="I39">
        <v>6.83</v>
      </c>
      <c r="J39">
        <v>22.22</v>
      </c>
      <c r="K39">
        <v>22.08</v>
      </c>
    </row>
    <row r="40" spans="5:14" ht="15.75" thickBot="1" x14ac:dyDescent="0.3">
      <c r="E40" t="s">
        <v>341</v>
      </c>
      <c r="F40">
        <v>274</v>
      </c>
      <c r="G40">
        <v>8</v>
      </c>
      <c r="H40">
        <v>2575</v>
      </c>
      <c r="I40">
        <v>1529</v>
      </c>
      <c r="J40">
        <v>21</v>
      </c>
      <c r="K40">
        <v>4407</v>
      </c>
    </row>
    <row r="41" spans="5:14" ht="15.75" thickBot="1" x14ac:dyDescent="0.3">
      <c r="E41" t="s">
        <v>342</v>
      </c>
      <c r="F41">
        <v>100</v>
      </c>
      <c r="G41">
        <v>18.18</v>
      </c>
      <c r="H41">
        <v>70.16</v>
      </c>
      <c r="I41">
        <v>93.17</v>
      </c>
      <c r="J41">
        <v>77.78</v>
      </c>
      <c r="K41">
        <v>77.92</v>
      </c>
    </row>
    <row r="42" spans="5:14" ht="15.75" thickBot="1" x14ac:dyDescent="0.3">
      <c r="E42" t="s">
        <v>227</v>
      </c>
      <c r="F42">
        <v>274</v>
      </c>
      <c r="G42">
        <v>44</v>
      </c>
      <c r="H42">
        <v>3670</v>
      </c>
      <c r="I42">
        <v>1641</v>
      </c>
      <c r="J42">
        <v>27</v>
      </c>
      <c r="K42">
        <v>5656</v>
      </c>
    </row>
    <row r="43" spans="5:14" ht="15.75" thickBot="1" x14ac:dyDescent="0.3">
      <c r="E43" t="s">
        <v>342</v>
      </c>
      <c r="F43">
        <v>100</v>
      </c>
      <c r="G43">
        <v>100</v>
      </c>
      <c r="H43">
        <v>100</v>
      </c>
      <c r="I43">
        <v>100</v>
      </c>
      <c r="J43">
        <v>100</v>
      </c>
      <c r="K43">
        <v>100</v>
      </c>
    </row>
    <row r="46" spans="5:14" ht="15.75" thickBot="1" x14ac:dyDescent="0.3">
      <c r="E46" t="s">
        <v>355</v>
      </c>
    </row>
    <row r="47" spans="5:14" ht="15.75" thickBot="1" x14ac:dyDescent="0.3">
      <c r="E47" s="19" t="s">
        <v>366</v>
      </c>
      <c r="F47" s="19"/>
      <c r="G47" s="19"/>
      <c r="H47" s="19"/>
      <c r="I47" s="19"/>
      <c r="J47" s="19"/>
      <c r="K47" s="19"/>
      <c r="L47" s="19"/>
      <c r="M47" s="19"/>
      <c r="N47" s="19"/>
    </row>
    <row r="48" spans="5:14" ht="15.75" thickBot="1" x14ac:dyDescent="0.3">
      <c r="E48" t="s">
        <v>345</v>
      </c>
      <c r="F48" t="s">
        <v>358</v>
      </c>
      <c r="G48" t="s">
        <v>359</v>
      </c>
      <c r="H48" t="s">
        <v>360</v>
      </c>
      <c r="I48" t="s">
        <v>361</v>
      </c>
      <c r="J48" t="s">
        <v>362</v>
      </c>
      <c r="K48" t="s">
        <v>363</v>
      </c>
      <c r="L48" t="s">
        <v>364</v>
      </c>
      <c r="M48" t="s">
        <v>365</v>
      </c>
      <c r="N48" t="s">
        <v>227</v>
      </c>
    </row>
    <row r="49" spans="5:14" ht="15.75" thickBot="1" x14ac:dyDescent="0.3">
      <c r="E49" t="s">
        <v>339</v>
      </c>
      <c r="F49">
        <v>1725</v>
      </c>
      <c r="G49">
        <v>168</v>
      </c>
      <c r="H49">
        <v>607</v>
      </c>
      <c r="I49">
        <v>48</v>
      </c>
      <c r="J49">
        <v>56</v>
      </c>
      <c r="K49">
        <v>1350</v>
      </c>
      <c r="L49">
        <v>0</v>
      </c>
      <c r="M49">
        <v>0</v>
      </c>
      <c r="N49">
        <v>3954</v>
      </c>
    </row>
    <row r="50" spans="5:14" ht="15.75" thickBot="1" x14ac:dyDescent="0.3">
      <c r="E50" t="s">
        <v>342</v>
      </c>
      <c r="F50">
        <v>9.31</v>
      </c>
      <c r="G50">
        <v>9.19</v>
      </c>
      <c r="H50">
        <v>14.3</v>
      </c>
      <c r="I50">
        <v>5.37</v>
      </c>
      <c r="J50">
        <v>4.71</v>
      </c>
      <c r="K50">
        <v>10.97</v>
      </c>
      <c r="L50">
        <v>0</v>
      </c>
      <c r="M50">
        <v>0</v>
      </c>
      <c r="N50">
        <v>9.86</v>
      </c>
    </row>
    <row r="51" spans="5:14" ht="15.75" thickBot="1" x14ac:dyDescent="0.3">
      <c r="E51" t="s">
        <v>341</v>
      </c>
      <c r="F51">
        <v>16813</v>
      </c>
      <c r="G51">
        <v>1661</v>
      </c>
      <c r="H51">
        <v>3637</v>
      </c>
      <c r="I51">
        <v>846</v>
      </c>
      <c r="J51">
        <v>1134</v>
      </c>
      <c r="K51">
        <v>10958</v>
      </c>
      <c r="L51">
        <v>195</v>
      </c>
      <c r="M51">
        <v>913</v>
      </c>
      <c r="N51">
        <v>36157</v>
      </c>
    </row>
    <row r="52" spans="5:14" ht="15.75" thickBot="1" x14ac:dyDescent="0.3">
      <c r="E52" t="s">
        <v>342</v>
      </c>
      <c r="F52">
        <v>90.69</v>
      </c>
      <c r="G52">
        <v>90.81</v>
      </c>
      <c r="H52">
        <v>85.7</v>
      </c>
      <c r="I52">
        <v>94.63</v>
      </c>
      <c r="J52">
        <v>95.29</v>
      </c>
      <c r="K52">
        <v>89.03</v>
      </c>
      <c r="L52">
        <v>100</v>
      </c>
      <c r="M52">
        <v>100</v>
      </c>
      <c r="N52">
        <v>90.14</v>
      </c>
    </row>
    <row r="53" spans="5:14" ht="15.75" thickBot="1" x14ac:dyDescent="0.3">
      <c r="E53" t="s">
        <v>227</v>
      </c>
      <c r="F53">
        <v>18538</v>
      </c>
      <c r="G53">
        <v>1829</v>
      </c>
      <c r="H53">
        <v>4244</v>
      </c>
      <c r="I53">
        <v>894</v>
      </c>
      <c r="J53">
        <v>1190</v>
      </c>
      <c r="K53">
        <v>12308</v>
      </c>
      <c r="L53">
        <v>195</v>
      </c>
      <c r="M53">
        <v>913</v>
      </c>
      <c r="N53">
        <v>40111</v>
      </c>
    </row>
    <row r="54" spans="5:14" ht="15.75" thickBot="1" x14ac:dyDescent="0.3">
      <c r="E54" t="s">
        <v>342</v>
      </c>
      <c r="F54">
        <v>100</v>
      </c>
      <c r="G54">
        <v>100</v>
      </c>
      <c r="H54">
        <v>100</v>
      </c>
      <c r="I54">
        <v>100</v>
      </c>
      <c r="J54">
        <v>100</v>
      </c>
      <c r="K54">
        <v>100</v>
      </c>
      <c r="L54">
        <v>100</v>
      </c>
      <c r="M54">
        <v>100</v>
      </c>
      <c r="N54">
        <v>100</v>
      </c>
    </row>
    <row r="59" spans="5:14" ht="15.75" thickBot="1" x14ac:dyDescent="0.3"/>
    <row r="60" spans="5:14" ht="15.75" thickBot="1" x14ac:dyDescent="0.3">
      <c r="E60" s="19" t="s">
        <v>367</v>
      </c>
      <c r="F60" s="19"/>
      <c r="G60" s="19"/>
      <c r="H60" s="19"/>
      <c r="I60" s="19"/>
      <c r="J60" s="19"/>
      <c r="K60" s="19"/>
      <c r="L60" s="19"/>
      <c r="M60" s="19"/>
    </row>
    <row r="61" spans="5:14" ht="15.75" thickBot="1" x14ac:dyDescent="0.3">
      <c r="E61" t="s">
        <v>345</v>
      </c>
      <c r="F61" t="s">
        <v>15</v>
      </c>
      <c r="G61" t="s">
        <v>17</v>
      </c>
      <c r="H61" t="s">
        <v>19</v>
      </c>
      <c r="I61" t="s">
        <v>20</v>
      </c>
      <c r="J61" t="s">
        <v>21</v>
      </c>
      <c r="K61" t="s">
        <v>22</v>
      </c>
      <c r="L61" t="s">
        <v>23</v>
      </c>
      <c r="M61" t="s">
        <v>227</v>
      </c>
    </row>
    <row r="62" spans="5:14" ht="15.75" thickBot="1" x14ac:dyDescent="0.3">
      <c r="E62" t="s">
        <v>339</v>
      </c>
      <c r="F62">
        <v>156</v>
      </c>
      <c r="G62">
        <v>241</v>
      </c>
      <c r="H62">
        <v>0</v>
      </c>
      <c r="I62">
        <v>630</v>
      </c>
      <c r="J62">
        <v>276</v>
      </c>
      <c r="K62">
        <v>0</v>
      </c>
      <c r="L62">
        <v>0</v>
      </c>
      <c r="M62">
        <v>1303</v>
      </c>
    </row>
    <row r="63" spans="5:14" ht="15.75" thickBot="1" x14ac:dyDescent="0.3">
      <c r="E63" t="s">
        <v>342</v>
      </c>
      <c r="F63">
        <v>10.34</v>
      </c>
      <c r="G63">
        <v>21.63</v>
      </c>
      <c r="H63">
        <v>0</v>
      </c>
      <c r="I63">
        <v>21.61</v>
      </c>
      <c r="J63">
        <v>13.16</v>
      </c>
      <c r="K63">
        <v>0</v>
      </c>
      <c r="L63">
        <v>0</v>
      </c>
      <c r="M63">
        <v>16.079999999999998</v>
      </c>
    </row>
    <row r="64" spans="5:14" ht="15.75" thickBot="1" x14ac:dyDescent="0.3">
      <c r="E64" t="s">
        <v>341</v>
      </c>
      <c r="F64">
        <v>1352</v>
      </c>
      <c r="G64">
        <v>873</v>
      </c>
      <c r="H64">
        <v>186</v>
      </c>
      <c r="I64">
        <v>2285</v>
      </c>
      <c r="J64">
        <v>1821</v>
      </c>
      <c r="K64">
        <v>47</v>
      </c>
      <c r="L64">
        <v>238</v>
      </c>
      <c r="M64">
        <v>6802</v>
      </c>
    </row>
    <row r="65" spans="5:13" ht="15.75" thickBot="1" x14ac:dyDescent="0.3">
      <c r="E65" t="s">
        <v>342</v>
      </c>
      <c r="F65">
        <v>89.66</v>
      </c>
      <c r="G65">
        <v>78.37</v>
      </c>
      <c r="H65">
        <v>100</v>
      </c>
      <c r="I65">
        <v>78.39</v>
      </c>
      <c r="J65">
        <v>86.84</v>
      </c>
      <c r="K65">
        <v>100</v>
      </c>
      <c r="L65">
        <v>100</v>
      </c>
      <c r="M65">
        <v>83.92</v>
      </c>
    </row>
    <row r="66" spans="5:13" ht="15.75" thickBot="1" x14ac:dyDescent="0.3">
      <c r="E66" t="s">
        <v>227</v>
      </c>
      <c r="F66">
        <v>1508</v>
      </c>
      <c r="G66">
        <v>1114</v>
      </c>
      <c r="H66">
        <v>186</v>
      </c>
      <c r="I66">
        <v>2915</v>
      </c>
      <c r="J66">
        <v>2097</v>
      </c>
      <c r="K66">
        <v>47</v>
      </c>
      <c r="L66">
        <v>238</v>
      </c>
      <c r="M66">
        <v>8105</v>
      </c>
    </row>
    <row r="67" spans="5:13" ht="15.75" thickBot="1" x14ac:dyDescent="0.3">
      <c r="E67" t="s">
        <v>342</v>
      </c>
      <c r="F67">
        <v>100</v>
      </c>
      <c r="G67">
        <v>100</v>
      </c>
      <c r="H67">
        <v>100</v>
      </c>
      <c r="I67">
        <v>100</v>
      </c>
      <c r="J67">
        <v>100</v>
      </c>
      <c r="K67">
        <v>100</v>
      </c>
      <c r="L67">
        <v>100</v>
      </c>
      <c r="M67">
        <v>100</v>
      </c>
    </row>
    <row r="70" spans="5:13" x14ac:dyDescent="0.25">
      <c r="E70" t="s">
        <v>355</v>
      </c>
    </row>
    <row r="71" spans="5:13" ht="15.75" thickBot="1" x14ac:dyDescent="0.3"/>
    <row r="72" spans="5:13" ht="41.25" customHeight="1" thickBot="1" x14ac:dyDescent="0.3">
      <c r="F72" s="19" t="s">
        <v>369</v>
      </c>
      <c r="G72" s="19"/>
      <c r="H72" s="19"/>
      <c r="I72" s="19"/>
    </row>
    <row r="73" spans="5:13" ht="15.75" thickBot="1" x14ac:dyDescent="0.3">
      <c r="F73" t="s">
        <v>368</v>
      </c>
      <c r="G73" t="s">
        <v>339</v>
      </c>
      <c r="H73" t="s">
        <v>341</v>
      </c>
      <c r="I73" t="s">
        <v>227</v>
      </c>
    </row>
    <row r="74" spans="5:13" ht="15.75" thickBot="1" x14ac:dyDescent="0.3">
      <c r="F74" t="s">
        <v>24</v>
      </c>
      <c r="G74">
        <v>729</v>
      </c>
      <c r="H74">
        <v>10161</v>
      </c>
      <c r="I74">
        <v>10890</v>
      </c>
    </row>
    <row r="75" spans="5:13" ht="15.75" thickBot="1" x14ac:dyDescent="0.3">
      <c r="F75" t="s">
        <v>342</v>
      </c>
      <c r="G75">
        <v>6.69</v>
      </c>
      <c r="H75">
        <v>93.31</v>
      </c>
      <c r="I75">
        <v>100</v>
      </c>
    </row>
    <row r="76" spans="5:13" ht="15.75" thickBot="1" x14ac:dyDescent="0.3">
      <c r="F76" t="s">
        <v>25</v>
      </c>
      <c r="G76">
        <v>824</v>
      </c>
      <c r="H76">
        <v>8400</v>
      </c>
      <c r="I76">
        <v>9224</v>
      </c>
    </row>
    <row r="77" spans="5:13" ht="15.75" thickBot="1" x14ac:dyDescent="0.3">
      <c r="F77" t="s">
        <v>342</v>
      </c>
      <c r="G77">
        <v>8.93</v>
      </c>
      <c r="H77">
        <v>91.07</v>
      </c>
      <c r="I77">
        <v>100</v>
      </c>
    </row>
    <row r="78" spans="5:13" ht="15.75" thickBot="1" x14ac:dyDescent="0.3">
      <c r="F78" t="s">
        <v>26</v>
      </c>
      <c r="G78">
        <v>0</v>
      </c>
      <c r="H78">
        <v>380</v>
      </c>
      <c r="I78">
        <v>380</v>
      </c>
    </row>
    <row r="79" spans="5:13" ht="15.75" thickBot="1" x14ac:dyDescent="0.3">
      <c r="F79" t="s">
        <v>342</v>
      </c>
      <c r="G79">
        <v>0</v>
      </c>
      <c r="H79">
        <v>100</v>
      </c>
      <c r="I79">
        <v>100</v>
      </c>
    </row>
    <row r="80" spans="5:13" ht="15.75" thickBot="1" x14ac:dyDescent="0.3">
      <c r="F80" t="s">
        <v>27</v>
      </c>
      <c r="G80">
        <v>0</v>
      </c>
      <c r="H80">
        <v>105</v>
      </c>
      <c r="I80">
        <v>105</v>
      </c>
    </row>
    <row r="81" spans="6:9" ht="15.75" thickBot="1" x14ac:dyDescent="0.3">
      <c r="F81" t="s">
        <v>342</v>
      </c>
      <c r="G81">
        <v>0</v>
      </c>
      <c r="H81">
        <v>100</v>
      </c>
      <c r="I81">
        <v>100</v>
      </c>
    </row>
    <row r="82" spans="6:9" ht="15.75" thickBot="1" x14ac:dyDescent="0.3">
      <c r="F82" t="s">
        <v>29</v>
      </c>
      <c r="G82">
        <v>220</v>
      </c>
      <c r="H82">
        <v>1000</v>
      </c>
      <c r="I82">
        <v>1220</v>
      </c>
    </row>
    <row r="83" spans="6:9" ht="15.75" thickBot="1" x14ac:dyDescent="0.3">
      <c r="F83" t="s">
        <v>342</v>
      </c>
      <c r="G83">
        <v>18.03</v>
      </c>
      <c r="H83">
        <v>81.97</v>
      </c>
      <c r="I83">
        <v>100</v>
      </c>
    </row>
    <row r="84" spans="6:9" ht="15.75" thickBot="1" x14ac:dyDescent="0.3">
      <c r="F84" t="s">
        <v>30</v>
      </c>
      <c r="G84">
        <v>0</v>
      </c>
      <c r="H84">
        <v>467</v>
      </c>
      <c r="I84">
        <v>467</v>
      </c>
    </row>
    <row r="85" spans="6:9" ht="15.75" thickBot="1" x14ac:dyDescent="0.3">
      <c r="F85" t="s">
        <v>342</v>
      </c>
      <c r="G85">
        <v>0</v>
      </c>
      <c r="H85">
        <v>100</v>
      </c>
      <c r="I85">
        <v>100</v>
      </c>
    </row>
    <row r="86" spans="6:9" ht="15.75" thickBot="1" x14ac:dyDescent="0.3">
      <c r="F86" t="s">
        <v>31</v>
      </c>
      <c r="G86">
        <v>52</v>
      </c>
      <c r="H86">
        <v>0</v>
      </c>
      <c r="I86">
        <v>52</v>
      </c>
    </row>
    <row r="87" spans="6:9" ht="15.75" thickBot="1" x14ac:dyDescent="0.3">
      <c r="F87" t="s">
        <v>342</v>
      </c>
      <c r="G87">
        <v>100</v>
      </c>
      <c r="H87">
        <v>0</v>
      </c>
      <c r="I87">
        <v>100</v>
      </c>
    </row>
    <row r="88" spans="6:9" ht="15.75" thickBot="1" x14ac:dyDescent="0.3">
      <c r="F88" t="s">
        <v>32</v>
      </c>
      <c r="G88">
        <v>0</v>
      </c>
      <c r="H88">
        <v>222</v>
      </c>
      <c r="I88">
        <v>222</v>
      </c>
    </row>
    <row r="89" spans="6:9" ht="15.75" thickBot="1" x14ac:dyDescent="0.3">
      <c r="F89" t="s">
        <v>342</v>
      </c>
      <c r="G89">
        <v>0</v>
      </c>
      <c r="H89">
        <v>100</v>
      </c>
      <c r="I89">
        <v>100</v>
      </c>
    </row>
    <row r="90" spans="6:9" ht="15.75" thickBot="1" x14ac:dyDescent="0.3">
      <c r="F90" t="s">
        <v>33</v>
      </c>
      <c r="G90">
        <v>0</v>
      </c>
      <c r="H90">
        <v>882</v>
      </c>
      <c r="I90">
        <v>882</v>
      </c>
    </row>
    <row r="91" spans="6:9" ht="15.75" thickBot="1" x14ac:dyDescent="0.3">
      <c r="F91" t="s">
        <v>342</v>
      </c>
      <c r="G91">
        <v>0</v>
      </c>
      <c r="H91">
        <v>100</v>
      </c>
      <c r="I91">
        <v>100</v>
      </c>
    </row>
    <row r="92" spans="6:9" ht="15.75" thickBot="1" x14ac:dyDescent="0.3">
      <c r="F92" t="s">
        <v>34</v>
      </c>
      <c r="G92">
        <v>855</v>
      </c>
      <c r="H92">
        <v>2686</v>
      </c>
      <c r="I92">
        <v>3541</v>
      </c>
    </row>
    <row r="93" spans="6:9" ht="15.75" thickBot="1" x14ac:dyDescent="0.3">
      <c r="F93" t="s">
        <v>342</v>
      </c>
      <c r="G93">
        <v>24.15</v>
      </c>
      <c r="H93">
        <v>75.849999999999994</v>
      </c>
      <c r="I93">
        <v>100</v>
      </c>
    </row>
    <row r="94" spans="6:9" ht="15.75" thickBot="1" x14ac:dyDescent="0.3">
      <c r="F94" t="s">
        <v>35</v>
      </c>
      <c r="G94">
        <v>49</v>
      </c>
      <c r="H94">
        <v>588</v>
      </c>
      <c r="I94">
        <v>637</v>
      </c>
    </row>
    <row r="95" spans="6:9" ht="15.75" thickBot="1" x14ac:dyDescent="0.3">
      <c r="F95" t="s">
        <v>342</v>
      </c>
      <c r="G95">
        <v>7.69</v>
      </c>
      <c r="H95">
        <v>92.31</v>
      </c>
      <c r="I95">
        <v>100</v>
      </c>
    </row>
    <row r="96" spans="6:9" ht="15.75" thickBot="1" x14ac:dyDescent="0.3">
      <c r="F96" t="s">
        <v>36</v>
      </c>
      <c r="G96">
        <v>222</v>
      </c>
      <c r="H96">
        <v>356</v>
      </c>
      <c r="I96">
        <v>578</v>
      </c>
    </row>
    <row r="97" spans="5:9" ht="15.75" thickBot="1" x14ac:dyDescent="0.3">
      <c r="F97" t="s">
        <v>342</v>
      </c>
      <c r="G97">
        <v>38.409999999999997</v>
      </c>
      <c r="H97">
        <v>61.59</v>
      </c>
      <c r="I97">
        <v>100</v>
      </c>
    </row>
    <row r="98" spans="5:9" ht="15.75" thickBot="1" x14ac:dyDescent="0.3">
      <c r="F98" t="s">
        <v>37</v>
      </c>
      <c r="G98">
        <v>375</v>
      </c>
      <c r="H98">
        <v>342</v>
      </c>
      <c r="I98">
        <v>717</v>
      </c>
    </row>
    <row r="99" spans="5:9" ht="15.75" thickBot="1" x14ac:dyDescent="0.3">
      <c r="F99" t="s">
        <v>342</v>
      </c>
      <c r="G99">
        <v>52.3</v>
      </c>
      <c r="H99">
        <v>47.7</v>
      </c>
      <c r="I99">
        <v>100</v>
      </c>
    </row>
    <row r="100" spans="5:9" ht="15.75" thickBot="1" x14ac:dyDescent="0.3">
      <c r="F100" t="s">
        <v>227</v>
      </c>
      <c r="G100">
        <v>3326</v>
      </c>
      <c r="H100">
        <v>25589</v>
      </c>
      <c r="I100">
        <v>28915</v>
      </c>
    </row>
    <row r="101" spans="5:9" ht="15.75" thickBot="1" x14ac:dyDescent="0.3">
      <c r="F101" t="s">
        <v>342</v>
      </c>
      <c r="G101">
        <v>11.5</v>
      </c>
      <c r="H101">
        <v>88.5</v>
      </c>
      <c r="I101">
        <v>100</v>
      </c>
    </row>
    <row r="103" spans="5:9" ht="15.75" thickBot="1" x14ac:dyDescent="0.3"/>
    <row r="104" spans="5:9" ht="39" customHeight="1" thickBot="1" x14ac:dyDescent="0.3">
      <c r="E104" t="s">
        <v>355</v>
      </c>
      <c r="F104" s="19" t="s">
        <v>371</v>
      </c>
      <c r="G104" s="19"/>
      <c r="H104" s="19"/>
      <c r="I104" s="19"/>
    </row>
    <row r="105" spans="5:9" ht="15.75" thickBot="1" x14ac:dyDescent="0.3">
      <c r="F105" t="s">
        <v>370</v>
      </c>
      <c r="G105" t="s">
        <v>339</v>
      </c>
      <c r="H105" t="s">
        <v>341</v>
      </c>
      <c r="I105" t="s">
        <v>227</v>
      </c>
    </row>
    <row r="106" spans="5:9" ht="15.75" thickBot="1" x14ac:dyDescent="0.3">
      <c r="F106" t="s">
        <v>24</v>
      </c>
      <c r="G106">
        <v>76</v>
      </c>
      <c r="H106">
        <v>393</v>
      </c>
      <c r="I106">
        <v>469</v>
      </c>
    </row>
    <row r="107" spans="5:9" ht="15.75" thickBot="1" x14ac:dyDescent="0.3">
      <c r="F107" t="s">
        <v>342</v>
      </c>
      <c r="G107">
        <v>16.2</v>
      </c>
      <c r="H107">
        <v>83.8</v>
      </c>
      <c r="I107">
        <v>100</v>
      </c>
    </row>
    <row r="108" spans="5:9" ht="15.75" thickBot="1" x14ac:dyDescent="0.3">
      <c r="F108" t="s">
        <v>25</v>
      </c>
      <c r="G108">
        <v>50</v>
      </c>
      <c r="H108">
        <v>585</v>
      </c>
      <c r="I108">
        <v>635</v>
      </c>
    </row>
    <row r="109" spans="5:9" ht="15.75" thickBot="1" x14ac:dyDescent="0.3">
      <c r="F109" t="s">
        <v>342</v>
      </c>
      <c r="G109">
        <v>7.87</v>
      </c>
      <c r="H109">
        <v>92.13</v>
      </c>
      <c r="I109">
        <v>100</v>
      </c>
    </row>
    <row r="110" spans="5:9" ht="15.75" thickBot="1" x14ac:dyDescent="0.3">
      <c r="F110" t="s">
        <v>26</v>
      </c>
      <c r="G110">
        <v>20</v>
      </c>
      <c r="H110">
        <v>0</v>
      </c>
      <c r="I110">
        <v>20</v>
      </c>
    </row>
    <row r="111" spans="5:9" ht="15.75" thickBot="1" x14ac:dyDescent="0.3">
      <c r="F111" t="s">
        <v>342</v>
      </c>
      <c r="G111">
        <v>100</v>
      </c>
      <c r="H111">
        <v>0</v>
      </c>
      <c r="I111">
        <v>100</v>
      </c>
    </row>
    <row r="112" spans="5:9" ht="15.75" thickBot="1" x14ac:dyDescent="0.3">
      <c r="F112" t="s">
        <v>27</v>
      </c>
      <c r="G112">
        <v>69</v>
      </c>
      <c r="H112">
        <v>230</v>
      </c>
      <c r="I112">
        <v>299</v>
      </c>
    </row>
    <row r="113" spans="6:9" ht="15.75" thickBot="1" x14ac:dyDescent="0.3">
      <c r="F113" t="s">
        <v>342</v>
      </c>
      <c r="G113">
        <v>23.08</v>
      </c>
      <c r="H113">
        <v>76.92</v>
      </c>
      <c r="I113">
        <v>100</v>
      </c>
    </row>
    <row r="114" spans="6:9" ht="15.75" thickBot="1" x14ac:dyDescent="0.3">
      <c r="F114" t="s">
        <v>28</v>
      </c>
      <c r="G114">
        <v>0</v>
      </c>
      <c r="H114">
        <v>79</v>
      </c>
      <c r="I114">
        <v>79</v>
      </c>
    </row>
    <row r="115" spans="6:9" ht="15.75" thickBot="1" x14ac:dyDescent="0.3">
      <c r="F115" t="s">
        <v>342</v>
      </c>
      <c r="G115">
        <v>0</v>
      </c>
      <c r="H115">
        <v>100</v>
      </c>
      <c r="I115">
        <v>100</v>
      </c>
    </row>
    <row r="116" spans="6:9" ht="15.75" thickBot="1" x14ac:dyDescent="0.3">
      <c r="F116" t="s">
        <v>29</v>
      </c>
      <c r="G116">
        <v>213</v>
      </c>
      <c r="H116">
        <v>611</v>
      </c>
      <c r="I116">
        <v>824</v>
      </c>
    </row>
    <row r="117" spans="6:9" ht="15.75" thickBot="1" x14ac:dyDescent="0.3">
      <c r="F117" t="s">
        <v>342</v>
      </c>
      <c r="G117">
        <v>25.85</v>
      </c>
      <c r="H117">
        <v>74.150000000000006</v>
      </c>
      <c r="I117">
        <v>100</v>
      </c>
    </row>
    <row r="118" spans="6:9" ht="15.75" thickBot="1" x14ac:dyDescent="0.3">
      <c r="F118" t="s">
        <v>30</v>
      </c>
      <c r="G118">
        <v>0</v>
      </c>
      <c r="H118">
        <v>38</v>
      </c>
      <c r="I118">
        <v>38</v>
      </c>
    </row>
    <row r="119" spans="6:9" ht="15.75" thickBot="1" x14ac:dyDescent="0.3">
      <c r="F119" t="s">
        <v>342</v>
      </c>
      <c r="G119">
        <v>0</v>
      </c>
      <c r="H119">
        <v>100</v>
      </c>
      <c r="I119">
        <v>100</v>
      </c>
    </row>
    <row r="120" spans="6:9" ht="15.75" thickBot="1" x14ac:dyDescent="0.3">
      <c r="F120" t="s">
        <v>31</v>
      </c>
      <c r="G120">
        <v>52</v>
      </c>
      <c r="H120">
        <v>130</v>
      </c>
      <c r="I120">
        <v>182</v>
      </c>
    </row>
    <row r="121" spans="6:9" ht="15.75" thickBot="1" x14ac:dyDescent="0.3">
      <c r="F121" t="s">
        <v>342</v>
      </c>
      <c r="G121">
        <v>28.57</v>
      </c>
      <c r="H121">
        <v>71.430000000000007</v>
      </c>
      <c r="I121">
        <v>100</v>
      </c>
    </row>
    <row r="122" spans="6:9" ht="15.75" thickBot="1" x14ac:dyDescent="0.3">
      <c r="F122" t="s">
        <v>32</v>
      </c>
      <c r="G122">
        <v>0</v>
      </c>
      <c r="H122">
        <v>172</v>
      </c>
      <c r="I122">
        <v>172</v>
      </c>
    </row>
    <row r="123" spans="6:9" ht="15.75" thickBot="1" x14ac:dyDescent="0.3">
      <c r="F123" t="s">
        <v>342</v>
      </c>
      <c r="G123">
        <v>0</v>
      </c>
      <c r="H123">
        <v>100</v>
      </c>
      <c r="I123">
        <v>100</v>
      </c>
    </row>
    <row r="124" spans="6:9" ht="15.75" thickBot="1" x14ac:dyDescent="0.3">
      <c r="F124" t="s">
        <v>33</v>
      </c>
      <c r="G124">
        <v>0</v>
      </c>
      <c r="H124">
        <v>303</v>
      </c>
      <c r="I124">
        <v>303</v>
      </c>
    </row>
    <row r="125" spans="6:9" ht="15.75" thickBot="1" x14ac:dyDescent="0.3">
      <c r="F125" t="s">
        <v>342</v>
      </c>
      <c r="G125">
        <v>0</v>
      </c>
      <c r="H125">
        <v>100</v>
      </c>
      <c r="I125">
        <v>100</v>
      </c>
    </row>
    <row r="126" spans="6:9" ht="15.75" thickBot="1" x14ac:dyDescent="0.3">
      <c r="F126" t="s">
        <v>34</v>
      </c>
      <c r="G126">
        <v>259</v>
      </c>
      <c r="H126">
        <v>496</v>
      </c>
      <c r="I126">
        <v>755</v>
      </c>
    </row>
    <row r="127" spans="6:9" ht="15.75" thickBot="1" x14ac:dyDescent="0.3">
      <c r="F127" t="s">
        <v>342</v>
      </c>
      <c r="G127">
        <v>34.299999999999997</v>
      </c>
      <c r="H127">
        <v>65.7</v>
      </c>
      <c r="I127">
        <v>100</v>
      </c>
    </row>
    <row r="128" spans="6:9" ht="15.75" thickBot="1" x14ac:dyDescent="0.3">
      <c r="F128" t="s">
        <v>35</v>
      </c>
      <c r="G128">
        <v>0</v>
      </c>
      <c r="H128">
        <v>109</v>
      </c>
      <c r="I128">
        <v>109</v>
      </c>
    </row>
    <row r="129" spans="6:10" ht="15.75" thickBot="1" x14ac:dyDescent="0.3">
      <c r="F129" t="s">
        <v>342</v>
      </c>
      <c r="G129">
        <v>0</v>
      </c>
      <c r="H129">
        <v>100</v>
      </c>
      <c r="I129">
        <v>100</v>
      </c>
    </row>
    <row r="130" spans="6:10" ht="15.75" thickBot="1" x14ac:dyDescent="0.3">
      <c r="F130" t="s">
        <v>36</v>
      </c>
      <c r="G130">
        <v>60</v>
      </c>
      <c r="H130">
        <v>178</v>
      </c>
      <c r="I130">
        <v>238</v>
      </c>
    </row>
    <row r="131" spans="6:10" ht="15.75" thickBot="1" x14ac:dyDescent="0.3">
      <c r="F131" t="s">
        <v>342</v>
      </c>
      <c r="G131">
        <v>25.21</v>
      </c>
      <c r="H131">
        <v>74.790000000000006</v>
      </c>
      <c r="I131">
        <v>100</v>
      </c>
    </row>
    <row r="132" spans="6:10" ht="15.75" thickBot="1" x14ac:dyDescent="0.3">
      <c r="F132" t="s">
        <v>37</v>
      </c>
      <c r="G132">
        <v>64</v>
      </c>
      <c r="H132">
        <v>384</v>
      </c>
      <c r="I132">
        <v>448</v>
      </c>
    </row>
    <row r="133" spans="6:10" ht="15.75" thickBot="1" x14ac:dyDescent="0.3">
      <c r="F133" t="s">
        <v>342</v>
      </c>
      <c r="G133">
        <v>14.29</v>
      </c>
      <c r="H133">
        <v>85.71</v>
      </c>
      <c r="I133">
        <v>100</v>
      </c>
    </row>
    <row r="134" spans="6:10" ht="15.75" thickBot="1" x14ac:dyDescent="0.3">
      <c r="F134" t="s">
        <v>38</v>
      </c>
      <c r="G134">
        <v>0</v>
      </c>
      <c r="H134">
        <v>138</v>
      </c>
      <c r="I134">
        <v>138</v>
      </c>
    </row>
    <row r="135" spans="6:10" ht="15.75" thickBot="1" x14ac:dyDescent="0.3">
      <c r="F135" t="s">
        <v>342</v>
      </c>
      <c r="G135">
        <v>0</v>
      </c>
      <c r="H135">
        <v>100</v>
      </c>
      <c r="I135">
        <v>100</v>
      </c>
    </row>
    <row r="136" spans="6:10" ht="15.75" thickBot="1" x14ac:dyDescent="0.3">
      <c r="F136" t="s">
        <v>227</v>
      </c>
      <c r="G136">
        <v>863</v>
      </c>
      <c r="H136">
        <v>3846</v>
      </c>
      <c r="I136">
        <v>4709</v>
      </c>
    </row>
    <row r="137" spans="6:10" ht="15.75" thickBot="1" x14ac:dyDescent="0.3">
      <c r="F137" t="s">
        <v>342</v>
      </c>
      <c r="G137">
        <v>18.329999999999998</v>
      </c>
      <c r="H137">
        <v>81.67</v>
      </c>
      <c r="I137">
        <v>100</v>
      </c>
    </row>
    <row r="140" spans="6:10" x14ac:dyDescent="0.25">
      <c r="F140" t="s">
        <v>355</v>
      </c>
    </row>
    <row r="141" spans="6:10" ht="15.75" thickBot="1" x14ac:dyDescent="0.3"/>
    <row r="142" spans="6:10" ht="49.5" customHeight="1" thickBot="1" x14ac:dyDescent="0.3">
      <c r="G142" s="19" t="s">
        <v>372</v>
      </c>
      <c r="H142" s="19"/>
      <c r="I142" s="19"/>
      <c r="J142" s="19"/>
    </row>
    <row r="143" spans="6:10" ht="15.75" thickBot="1" x14ac:dyDescent="0.3">
      <c r="G143" t="s">
        <v>370</v>
      </c>
      <c r="H143" t="s">
        <v>339</v>
      </c>
      <c r="I143" t="s">
        <v>341</v>
      </c>
      <c r="J143" t="s">
        <v>227</v>
      </c>
    </row>
    <row r="144" spans="6:10" ht="15.75" thickBot="1" x14ac:dyDescent="0.3">
      <c r="G144" t="s">
        <v>39</v>
      </c>
      <c r="H144">
        <v>1051</v>
      </c>
      <c r="I144">
        <v>8384</v>
      </c>
      <c r="J144">
        <v>9435</v>
      </c>
    </row>
    <row r="145" spans="7:10" ht="15.75" thickBot="1" x14ac:dyDescent="0.3">
      <c r="G145" t="s">
        <v>342</v>
      </c>
      <c r="H145">
        <v>11.14</v>
      </c>
      <c r="I145">
        <v>88.86</v>
      </c>
      <c r="J145">
        <v>100</v>
      </c>
    </row>
    <row r="146" spans="7:10" ht="15.75" thickBot="1" x14ac:dyDescent="0.3">
      <c r="G146" t="s">
        <v>40</v>
      </c>
      <c r="H146">
        <v>0</v>
      </c>
      <c r="I146">
        <v>632</v>
      </c>
      <c r="J146">
        <v>632</v>
      </c>
    </row>
    <row r="147" spans="7:10" ht="15.75" thickBot="1" x14ac:dyDescent="0.3">
      <c r="G147" t="s">
        <v>342</v>
      </c>
      <c r="H147">
        <v>0</v>
      </c>
      <c r="I147">
        <v>100</v>
      </c>
      <c r="J147">
        <v>100</v>
      </c>
    </row>
    <row r="148" spans="7:10" ht="15.75" thickBot="1" x14ac:dyDescent="0.3">
      <c r="G148" t="s">
        <v>41</v>
      </c>
      <c r="H148">
        <v>103</v>
      </c>
      <c r="I148">
        <v>1416</v>
      </c>
      <c r="J148">
        <v>1519</v>
      </c>
    </row>
    <row r="149" spans="7:10" ht="15.75" thickBot="1" x14ac:dyDescent="0.3">
      <c r="G149" t="s">
        <v>342</v>
      </c>
      <c r="H149">
        <v>6.78</v>
      </c>
      <c r="I149">
        <v>93.22</v>
      </c>
      <c r="J149">
        <v>100</v>
      </c>
    </row>
    <row r="150" spans="7:10" ht="15.75" thickBot="1" x14ac:dyDescent="0.3">
      <c r="G150" t="s">
        <v>42</v>
      </c>
      <c r="H150">
        <v>752</v>
      </c>
      <c r="I150">
        <v>1902</v>
      </c>
      <c r="J150">
        <v>2654</v>
      </c>
    </row>
    <row r="151" spans="7:10" ht="15.75" thickBot="1" x14ac:dyDescent="0.3">
      <c r="G151" t="s">
        <v>342</v>
      </c>
      <c r="H151">
        <v>28.33</v>
      </c>
      <c r="I151">
        <v>71.67</v>
      </c>
      <c r="J151">
        <v>100</v>
      </c>
    </row>
    <row r="152" spans="7:10" ht="15.75" thickBot="1" x14ac:dyDescent="0.3">
      <c r="G152" t="s">
        <v>43</v>
      </c>
      <c r="H152">
        <v>0</v>
      </c>
      <c r="I152">
        <v>196</v>
      </c>
      <c r="J152">
        <v>196</v>
      </c>
    </row>
    <row r="153" spans="7:10" ht="15.75" thickBot="1" x14ac:dyDescent="0.3">
      <c r="G153" t="s">
        <v>342</v>
      </c>
      <c r="H153">
        <v>0</v>
      </c>
      <c r="I153">
        <v>100</v>
      </c>
      <c r="J153">
        <v>100</v>
      </c>
    </row>
    <row r="154" spans="7:10" ht="15.75" thickBot="1" x14ac:dyDescent="0.3">
      <c r="G154" t="s">
        <v>44</v>
      </c>
      <c r="H154">
        <v>1175</v>
      </c>
      <c r="I154">
        <v>7131</v>
      </c>
      <c r="J154">
        <v>8306</v>
      </c>
    </row>
    <row r="155" spans="7:10" ht="15.75" thickBot="1" x14ac:dyDescent="0.3">
      <c r="G155" t="s">
        <v>342</v>
      </c>
      <c r="H155">
        <v>14.15</v>
      </c>
      <c r="I155">
        <v>85.85</v>
      </c>
      <c r="J155">
        <v>100</v>
      </c>
    </row>
    <row r="156" spans="7:10" ht="15.75" thickBot="1" x14ac:dyDescent="0.3">
      <c r="G156" t="s">
        <v>45</v>
      </c>
      <c r="H156">
        <v>0</v>
      </c>
      <c r="I156">
        <v>1198</v>
      </c>
      <c r="J156">
        <v>1198</v>
      </c>
    </row>
    <row r="157" spans="7:10" ht="15.75" thickBot="1" x14ac:dyDescent="0.3">
      <c r="G157" t="s">
        <v>342</v>
      </c>
      <c r="H157">
        <v>0</v>
      </c>
      <c r="I157">
        <v>100</v>
      </c>
      <c r="J157">
        <v>100</v>
      </c>
    </row>
    <row r="158" spans="7:10" ht="15.75" thickBot="1" x14ac:dyDescent="0.3">
      <c r="G158" t="s">
        <v>46</v>
      </c>
      <c r="H158">
        <v>0</v>
      </c>
      <c r="I158">
        <v>122</v>
      </c>
      <c r="J158">
        <v>122</v>
      </c>
    </row>
    <row r="159" spans="7:10" ht="15.75" thickBot="1" x14ac:dyDescent="0.3">
      <c r="G159" t="s">
        <v>342</v>
      </c>
      <c r="H159">
        <v>0</v>
      </c>
      <c r="I159">
        <v>100</v>
      </c>
      <c r="J159">
        <v>100</v>
      </c>
    </row>
    <row r="160" spans="7:10" ht="15.75" thickBot="1" x14ac:dyDescent="0.3">
      <c r="G160" t="s">
        <v>47</v>
      </c>
      <c r="H160">
        <v>0</v>
      </c>
      <c r="I160">
        <v>427</v>
      </c>
      <c r="J160">
        <v>427</v>
      </c>
    </row>
    <row r="161" spans="7:10" ht="15.75" thickBot="1" x14ac:dyDescent="0.3">
      <c r="G161" t="s">
        <v>342</v>
      </c>
      <c r="H161">
        <v>0</v>
      </c>
      <c r="I161">
        <v>100</v>
      </c>
      <c r="J161">
        <v>100</v>
      </c>
    </row>
    <row r="162" spans="7:10" ht="15.75" thickBot="1" x14ac:dyDescent="0.3">
      <c r="G162" t="s">
        <v>49</v>
      </c>
      <c r="H162">
        <v>80</v>
      </c>
      <c r="I162">
        <v>336</v>
      </c>
      <c r="J162">
        <v>416</v>
      </c>
    </row>
    <row r="163" spans="7:10" ht="15.75" thickBot="1" x14ac:dyDescent="0.3">
      <c r="G163" t="s">
        <v>342</v>
      </c>
      <c r="H163">
        <v>19.23</v>
      </c>
      <c r="I163">
        <v>80.77</v>
      </c>
      <c r="J163">
        <v>100</v>
      </c>
    </row>
    <row r="164" spans="7:10" ht="15.75" thickBot="1" x14ac:dyDescent="0.3">
      <c r="G164" t="s">
        <v>50</v>
      </c>
      <c r="H164">
        <v>0</v>
      </c>
      <c r="I164">
        <v>145</v>
      </c>
      <c r="J164">
        <v>145</v>
      </c>
    </row>
    <row r="165" spans="7:10" ht="15.75" thickBot="1" x14ac:dyDescent="0.3">
      <c r="G165" t="s">
        <v>342</v>
      </c>
      <c r="H165">
        <v>0</v>
      </c>
      <c r="I165">
        <v>100</v>
      </c>
      <c r="J165">
        <v>100</v>
      </c>
    </row>
    <row r="166" spans="7:10" ht="15.75" thickBot="1" x14ac:dyDescent="0.3">
      <c r="G166" t="s">
        <v>51</v>
      </c>
      <c r="H166">
        <v>0</v>
      </c>
      <c r="I166">
        <v>192</v>
      </c>
      <c r="J166">
        <v>192</v>
      </c>
    </row>
    <row r="167" spans="7:10" ht="15.75" thickBot="1" x14ac:dyDescent="0.3">
      <c r="G167" t="s">
        <v>342</v>
      </c>
      <c r="H167">
        <v>0</v>
      </c>
      <c r="I167">
        <v>100</v>
      </c>
      <c r="J167">
        <v>100</v>
      </c>
    </row>
    <row r="168" spans="7:10" ht="15.75" thickBot="1" x14ac:dyDescent="0.3">
      <c r="G168" t="s">
        <v>52</v>
      </c>
      <c r="H168">
        <v>29</v>
      </c>
      <c r="I168">
        <v>219</v>
      </c>
      <c r="J168">
        <v>248</v>
      </c>
    </row>
    <row r="169" spans="7:10" ht="15.75" thickBot="1" x14ac:dyDescent="0.3">
      <c r="G169" t="s">
        <v>342</v>
      </c>
      <c r="H169">
        <v>11.69</v>
      </c>
      <c r="I169">
        <v>88.31</v>
      </c>
      <c r="J169">
        <v>100</v>
      </c>
    </row>
    <row r="170" spans="7:10" ht="15.75" thickBot="1" x14ac:dyDescent="0.3">
      <c r="G170" t="s">
        <v>53</v>
      </c>
      <c r="H170">
        <v>0</v>
      </c>
      <c r="I170">
        <v>615</v>
      </c>
      <c r="J170">
        <v>615</v>
      </c>
    </row>
    <row r="171" spans="7:10" ht="15.75" thickBot="1" x14ac:dyDescent="0.3">
      <c r="G171" t="s">
        <v>342</v>
      </c>
      <c r="H171">
        <v>0</v>
      </c>
      <c r="I171">
        <v>100</v>
      </c>
      <c r="J171">
        <v>100</v>
      </c>
    </row>
    <row r="172" spans="7:10" ht="15.75" thickBot="1" x14ac:dyDescent="0.3">
      <c r="G172" t="s">
        <v>54</v>
      </c>
      <c r="H172">
        <v>573</v>
      </c>
      <c r="I172">
        <v>1810</v>
      </c>
      <c r="J172">
        <v>2383</v>
      </c>
    </row>
    <row r="173" spans="7:10" ht="15.75" thickBot="1" x14ac:dyDescent="0.3">
      <c r="G173" t="s">
        <v>342</v>
      </c>
      <c r="H173">
        <v>24.05</v>
      </c>
      <c r="I173">
        <v>75.95</v>
      </c>
      <c r="J173">
        <v>100</v>
      </c>
    </row>
    <row r="174" spans="7:10" ht="15.75" thickBot="1" x14ac:dyDescent="0.3">
      <c r="G174" t="s">
        <v>55</v>
      </c>
      <c r="H174">
        <v>611</v>
      </c>
      <c r="I174">
        <v>989</v>
      </c>
      <c r="J174">
        <v>1600</v>
      </c>
    </row>
    <row r="175" spans="7:10" ht="15.75" thickBot="1" x14ac:dyDescent="0.3">
      <c r="G175" t="s">
        <v>342</v>
      </c>
      <c r="H175">
        <v>38.19</v>
      </c>
      <c r="I175">
        <v>61.81</v>
      </c>
      <c r="J175">
        <v>100</v>
      </c>
    </row>
    <row r="176" spans="7:10" ht="15.75" thickBot="1" x14ac:dyDescent="0.3">
      <c r="G176" t="s">
        <v>57</v>
      </c>
      <c r="H176">
        <v>0</v>
      </c>
      <c r="I176">
        <v>1049</v>
      </c>
      <c r="J176">
        <v>1049</v>
      </c>
    </row>
    <row r="177" spans="7:10" ht="15.75" thickBot="1" x14ac:dyDescent="0.3">
      <c r="G177" t="s">
        <v>342</v>
      </c>
      <c r="H177">
        <v>0</v>
      </c>
      <c r="I177">
        <v>100</v>
      </c>
      <c r="J177">
        <v>100</v>
      </c>
    </row>
    <row r="178" spans="7:10" ht="15.75" thickBot="1" x14ac:dyDescent="0.3">
      <c r="G178" t="s">
        <v>58</v>
      </c>
      <c r="H178">
        <v>0</v>
      </c>
      <c r="I178">
        <v>929</v>
      </c>
      <c r="J178">
        <v>929</v>
      </c>
    </row>
    <row r="179" spans="7:10" ht="15.75" thickBot="1" x14ac:dyDescent="0.3">
      <c r="G179" t="s">
        <v>342</v>
      </c>
      <c r="H179">
        <v>0</v>
      </c>
      <c r="I179">
        <v>100</v>
      </c>
      <c r="J179">
        <v>100</v>
      </c>
    </row>
    <row r="180" spans="7:10" ht="15.75" thickBot="1" x14ac:dyDescent="0.3">
      <c r="G180" t="s">
        <v>59</v>
      </c>
      <c r="H180">
        <v>582</v>
      </c>
      <c r="I180">
        <v>4707</v>
      </c>
      <c r="J180">
        <v>5289</v>
      </c>
    </row>
    <row r="181" spans="7:10" ht="15.75" thickBot="1" x14ac:dyDescent="0.3">
      <c r="G181" t="s">
        <v>342</v>
      </c>
      <c r="H181">
        <v>11</v>
      </c>
      <c r="I181">
        <v>89</v>
      </c>
      <c r="J181">
        <v>100</v>
      </c>
    </row>
    <row r="182" spans="7:10" ht="15.75" thickBot="1" x14ac:dyDescent="0.3">
      <c r="G182" t="s">
        <v>60</v>
      </c>
      <c r="H182">
        <v>0</v>
      </c>
      <c r="I182">
        <v>458</v>
      </c>
      <c r="J182">
        <v>458</v>
      </c>
    </row>
    <row r="183" spans="7:10" ht="15.75" thickBot="1" x14ac:dyDescent="0.3">
      <c r="G183" t="s">
        <v>342</v>
      </c>
      <c r="H183">
        <v>0</v>
      </c>
      <c r="I183">
        <v>100</v>
      </c>
      <c r="J183">
        <v>100</v>
      </c>
    </row>
    <row r="184" spans="7:10" ht="15.75" thickBot="1" x14ac:dyDescent="0.3">
      <c r="G184" t="s">
        <v>61</v>
      </c>
      <c r="H184">
        <v>0</v>
      </c>
      <c r="I184">
        <v>2108</v>
      </c>
      <c r="J184">
        <v>2108</v>
      </c>
    </row>
    <row r="185" spans="7:10" ht="15.75" thickBot="1" x14ac:dyDescent="0.3">
      <c r="G185" t="s">
        <v>342</v>
      </c>
      <c r="H185">
        <v>0</v>
      </c>
      <c r="I185">
        <v>100</v>
      </c>
      <c r="J185">
        <v>100</v>
      </c>
    </row>
    <row r="186" spans="7:10" ht="15.75" thickBot="1" x14ac:dyDescent="0.3">
      <c r="G186" t="s">
        <v>62</v>
      </c>
      <c r="H186">
        <v>180</v>
      </c>
      <c r="I186">
        <v>1029</v>
      </c>
      <c r="J186">
        <v>1209</v>
      </c>
    </row>
    <row r="187" spans="7:10" ht="15.75" thickBot="1" x14ac:dyDescent="0.3">
      <c r="G187" t="s">
        <v>342</v>
      </c>
      <c r="H187">
        <v>14.89</v>
      </c>
      <c r="I187">
        <v>85.11</v>
      </c>
      <c r="J187">
        <v>100</v>
      </c>
    </row>
    <row r="188" spans="7:10" ht="15.75" thickBot="1" x14ac:dyDescent="0.3">
      <c r="G188" t="s">
        <v>63</v>
      </c>
      <c r="H188">
        <v>288</v>
      </c>
      <c r="I188">
        <v>125</v>
      </c>
      <c r="J188">
        <v>413</v>
      </c>
    </row>
    <row r="189" spans="7:10" ht="15.75" thickBot="1" x14ac:dyDescent="0.3">
      <c r="G189" t="s">
        <v>342</v>
      </c>
      <c r="H189">
        <v>69.73</v>
      </c>
      <c r="I189">
        <v>30.27</v>
      </c>
      <c r="J189">
        <v>100</v>
      </c>
    </row>
    <row r="190" spans="7:10" ht="15.75" thickBot="1" x14ac:dyDescent="0.3">
      <c r="G190" t="s">
        <v>64</v>
      </c>
      <c r="H190">
        <v>0</v>
      </c>
      <c r="I190">
        <v>260</v>
      </c>
      <c r="J190">
        <v>260</v>
      </c>
    </row>
    <row r="191" spans="7:10" ht="15.75" thickBot="1" x14ac:dyDescent="0.3">
      <c r="G191" t="s">
        <v>342</v>
      </c>
      <c r="H191">
        <v>0</v>
      </c>
      <c r="I191">
        <v>100</v>
      </c>
      <c r="J191">
        <v>100</v>
      </c>
    </row>
    <row r="192" spans="7:10" ht="15.75" thickBot="1" x14ac:dyDescent="0.3">
      <c r="G192" t="s">
        <v>65</v>
      </c>
      <c r="H192">
        <v>42</v>
      </c>
      <c r="I192">
        <v>956</v>
      </c>
      <c r="J192">
        <v>998</v>
      </c>
    </row>
    <row r="193" spans="7:10" ht="15.75" thickBot="1" x14ac:dyDescent="0.3">
      <c r="G193" t="s">
        <v>342</v>
      </c>
      <c r="H193">
        <v>4.21</v>
      </c>
      <c r="I193">
        <v>95.79</v>
      </c>
      <c r="J193">
        <v>100</v>
      </c>
    </row>
    <row r="194" spans="7:10" ht="15.75" thickBot="1" x14ac:dyDescent="0.3">
      <c r="G194" t="s">
        <v>66</v>
      </c>
      <c r="H194">
        <v>88</v>
      </c>
      <c r="I194">
        <v>486</v>
      </c>
      <c r="J194">
        <v>574</v>
      </c>
    </row>
    <row r="195" spans="7:10" ht="15.75" thickBot="1" x14ac:dyDescent="0.3">
      <c r="G195" t="s">
        <v>342</v>
      </c>
      <c r="H195">
        <v>15.33</v>
      </c>
      <c r="I195">
        <v>84.67</v>
      </c>
      <c r="J195">
        <v>100</v>
      </c>
    </row>
    <row r="196" spans="7:10" ht="15.75" thickBot="1" x14ac:dyDescent="0.3">
      <c r="G196" t="s">
        <v>67</v>
      </c>
      <c r="H196">
        <v>0</v>
      </c>
      <c r="I196">
        <v>1160</v>
      </c>
      <c r="J196">
        <v>1160</v>
      </c>
    </row>
    <row r="197" spans="7:10" ht="15.75" thickBot="1" x14ac:dyDescent="0.3">
      <c r="G197" t="s">
        <v>342</v>
      </c>
      <c r="H197">
        <v>0</v>
      </c>
      <c r="I197">
        <v>100</v>
      </c>
      <c r="J197">
        <v>100</v>
      </c>
    </row>
    <row r="198" spans="7:10" ht="15.75" thickBot="1" x14ac:dyDescent="0.3">
      <c r="G198" t="s">
        <v>68</v>
      </c>
      <c r="H198">
        <v>0</v>
      </c>
      <c r="I198">
        <v>77</v>
      </c>
      <c r="J198">
        <v>77</v>
      </c>
    </row>
    <row r="199" spans="7:10" ht="15.75" thickBot="1" x14ac:dyDescent="0.3">
      <c r="G199" t="s">
        <v>342</v>
      </c>
      <c r="H199">
        <v>0</v>
      </c>
      <c r="I199">
        <v>100</v>
      </c>
      <c r="J199">
        <v>100</v>
      </c>
    </row>
    <row r="200" spans="7:10" ht="15.75" thickBot="1" x14ac:dyDescent="0.3">
      <c r="G200" t="s">
        <v>70</v>
      </c>
      <c r="H200">
        <v>65</v>
      </c>
      <c r="I200">
        <v>390</v>
      </c>
      <c r="J200">
        <v>455</v>
      </c>
    </row>
    <row r="201" spans="7:10" ht="15.75" thickBot="1" x14ac:dyDescent="0.3">
      <c r="G201" t="s">
        <v>342</v>
      </c>
      <c r="H201">
        <v>14.29</v>
      </c>
      <c r="I201">
        <v>85.71</v>
      </c>
      <c r="J201">
        <v>100</v>
      </c>
    </row>
    <row r="202" spans="7:10" ht="15.75" thickBot="1" x14ac:dyDescent="0.3">
      <c r="G202" t="s">
        <v>71</v>
      </c>
      <c r="H202">
        <v>306</v>
      </c>
      <c r="I202">
        <v>4493</v>
      </c>
      <c r="J202">
        <v>4799</v>
      </c>
    </row>
    <row r="203" spans="7:10" ht="15.75" thickBot="1" x14ac:dyDescent="0.3">
      <c r="G203" t="s">
        <v>342</v>
      </c>
      <c r="H203">
        <v>6.38</v>
      </c>
      <c r="I203">
        <v>93.62</v>
      </c>
      <c r="J203">
        <v>100</v>
      </c>
    </row>
    <row r="204" spans="7:10" ht="15.75" thickBot="1" x14ac:dyDescent="0.3">
      <c r="G204" t="s">
        <v>72</v>
      </c>
      <c r="H204">
        <v>103</v>
      </c>
      <c r="I204">
        <v>1044</v>
      </c>
      <c r="J204">
        <v>1147</v>
      </c>
    </row>
    <row r="205" spans="7:10" ht="15.75" thickBot="1" x14ac:dyDescent="0.3">
      <c r="G205" t="s">
        <v>342</v>
      </c>
      <c r="H205">
        <v>8.98</v>
      </c>
      <c r="I205">
        <v>91.02</v>
      </c>
      <c r="J205">
        <v>100</v>
      </c>
    </row>
    <row r="206" spans="7:10" ht="15.75" thickBot="1" x14ac:dyDescent="0.3">
      <c r="G206" t="s">
        <v>73</v>
      </c>
      <c r="H206">
        <v>156</v>
      </c>
      <c r="I206">
        <v>158</v>
      </c>
      <c r="J206">
        <v>314</v>
      </c>
    </row>
    <row r="207" spans="7:10" ht="15.75" thickBot="1" x14ac:dyDescent="0.3">
      <c r="G207" t="s">
        <v>342</v>
      </c>
      <c r="H207">
        <v>49.68</v>
      </c>
      <c r="I207">
        <v>50.32</v>
      </c>
      <c r="J207">
        <v>100</v>
      </c>
    </row>
    <row r="208" spans="7:10" ht="15.75" thickBot="1" x14ac:dyDescent="0.3">
      <c r="G208" t="s">
        <v>74</v>
      </c>
      <c r="H208">
        <v>498</v>
      </c>
      <c r="I208">
        <v>4887</v>
      </c>
      <c r="J208">
        <v>5385</v>
      </c>
    </row>
    <row r="209" spans="6:10" ht="15.75" thickBot="1" x14ac:dyDescent="0.3">
      <c r="G209" t="s">
        <v>342</v>
      </c>
      <c r="H209">
        <v>9.25</v>
      </c>
      <c r="I209">
        <v>90.75</v>
      </c>
      <c r="J209">
        <v>100</v>
      </c>
    </row>
    <row r="210" spans="6:10" ht="15.75" thickBot="1" x14ac:dyDescent="0.3">
      <c r="G210" t="s">
        <v>227</v>
      </c>
      <c r="H210">
        <v>6682</v>
      </c>
      <c r="I210">
        <v>50030</v>
      </c>
      <c r="J210">
        <v>56712</v>
      </c>
    </row>
    <row r="211" spans="6:10" ht="15.75" thickBot="1" x14ac:dyDescent="0.3">
      <c r="G211" t="s">
        <v>342</v>
      </c>
      <c r="H211">
        <v>11.78</v>
      </c>
      <c r="I211">
        <v>88.22</v>
      </c>
      <c r="J211">
        <v>100</v>
      </c>
    </row>
    <row r="214" spans="6:10" ht="15.75" thickBot="1" x14ac:dyDescent="0.3">
      <c r="F214" t="s">
        <v>355</v>
      </c>
    </row>
    <row r="215" spans="6:10" ht="33.75" customHeight="1" thickBot="1" x14ac:dyDescent="0.3">
      <c r="G215" s="19" t="s">
        <v>373</v>
      </c>
      <c r="H215" s="19"/>
      <c r="I215" s="19"/>
      <c r="J215" s="19"/>
    </row>
    <row r="216" spans="6:10" ht="15.75" thickBot="1" x14ac:dyDescent="0.3">
      <c r="G216" t="s">
        <v>370</v>
      </c>
      <c r="H216" t="s">
        <v>339</v>
      </c>
      <c r="I216" t="s">
        <v>341</v>
      </c>
      <c r="J216" t="s">
        <v>227</v>
      </c>
    </row>
    <row r="217" spans="6:10" ht="15.75" thickBot="1" x14ac:dyDescent="0.3">
      <c r="G217" t="s">
        <v>39</v>
      </c>
      <c r="H217">
        <v>0</v>
      </c>
      <c r="I217">
        <v>11</v>
      </c>
      <c r="J217">
        <v>11</v>
      </c>
    </row>
    <row r="218" spans="6:10" ht="15.75" thickBot="1" x14ac:dyDescent="0.3">
      <c r="G218" t="s">
        <v>342</v>
      </c>
      <c r="H218">
        <v>0</v>
      </c>
      <c r="I218">
        <v>100</v>
      </c>
      <c r="J218">
        <v>100</v>
      </c>
    </row>
    <row r="219" spans="6:10" ht="15.75" thickBot="1" x14ac:dyDescent="0.3">
      <c r="G219" t="s">
        <v>42</v>
      </c>
      <c r="H219">
        <v>140</v>
      </c>
      <c r="I219">
        <v>19</v>
      </c>
      <c r="J219">
        <v>159</v>
      </c>
    </row>
    <row r="220" spans="6:10" ht="15.75" thickBot="1" x14ac:dyDescent="0.3">
      <c r="G220" t="s">
        <v>342</v>
      </c>
      <c r="H220">
        <v>88.05</v>
      </c>
      <c r="I220">
        <v>11.95</v>
      </c>
      <c r="J220">
        <v>100</v>
      </c>
    </row>
    <row r="221" spans="6:10" ht="15.75" thickBot="1" x14ac:dyDescent="0.3">
      <c r="G221" t="s">
        <v>43</v>
      </c>
      <c r="H221">
        <v>0</v>
      </c>
      <c r="I221">
        <v>306</v>
      </c>
      <c r="J221">
        <v>306</v>
      </c>
    </row>
    <row r="222" spans="6:10" ht="15.75" thickBot="1" x14ac:dyDescent="0.3">
      <c r="G222" t="s">
        <v>342</v>
      </c>
      <c r="H222">
        <v>0</v>
      </c>
      <c r="I222">
        <v>100</v>
      </c>
      <c r="J222">
        <v>100</v>
      </c>
    </row>
    <row r="223" spans="6:10" ht="15.75" thickBot="1" x14ac:dyDescent="0.3">
      <c r="G223" t="s">
        <v>45</v>
      </c>
      <c r="H223">
        <v>0</v>
      </c>
      <c r="I223">
        <v>94</v>
      </c>
      <c r="J223">
        <v>94</v>
      </c>
    </row>
    <row r="224" spans="6:10" ht="15.75" thickBot="1" x14ac:dyDescent="0.3">
      <c r="G224" t="s">
        <v>342</v>
      </c>
      <c r="H224">
        <v>0</v>
      </c>
      <c r="I224">
        <v>100</v>
      </c>
      <c r="J224">
        <v>100</v>
      </c>
    </row>
    <row r="225" spans="7:10" ht="15.75" thickBot="1" x14ac:dyDescent="0.3">
      <c r="G225" t="s">
        <v>46</v>
      </c>
      <c r="H225">
        <v>125</v>
      </c>
      <c r="I225">
        <v>0</v>
      </c>
      <c r="J225">
        <v>125</v>
      </c>
    </row>
    <row r="226" spans="7:10" ht="15.75" thickBot="1" x14ac:dyDescent="0.3">
      <c r="G226" t="s">
        <v>342</v>
      </c>
      <c r="H226">
        <v>100</v>
      </c>
      <c r="I226">
        <v>0</v>
      </c>
      <c r="J226">
        <v>100</v>
      </c>
    </row>
    <row r="227" spans="7:10" ht="15.75" thickBot="1" x14ac:dyDescent="0.3">
      <c r="G227" t="s">
        <v>47</v>
      </c>
      <c r="H227">
        <v>0</v>
      </c>
      <c r="I227">
        <v>7</v>
      </c>
      <c r="J227">
        <v>7</v>
      </c>
    </row>
    <row r="228" spans="7:10" ht="15.75" thickBot="1" x14ac:dyDescent="0.3">
      <c r="G228" t="s">
        <v>342</v>
      </c>
      <c r="H228">
        <v>0</v>
      </c>
      <c r="I228">
        <v>100</v>
      </c>
      <c r="J228">
        <v>100</v>
      </c>
    </row>
    <row r="229" spans="7:10" ht="15.75" thickBot="1" x14ac:dyDescent="0.3">
      <c r="G229" t="s">
        <v>49</v>
      </c>
      <c r="H229">
        <v>130</v>
      </c>
      <c r="I229">
        <v>44</v>
      </c>
      <c r="J229">
        <v>174</v>
      </c>
    </row>
    <row r="230" spans="7:10" ht="15.75" thickBot="1" x14ac:dyDescent="0.3">
      <c r="G230" t="s">
        <v>342</v>
      </c>
      <c r="H230">
        <v>74.709999999999994</v>
      </c>
      <c r="I230">
        <v>25.29</v>
      </c>
      <c r="J230">
        <v>100</v>
      </c>
    </row>
    <row r="231" spans="7:10" ht="15.75" thickBot="1" x14ac:dyDescent="0.3">
      <c r="G231" t="s">
        <v>50</v>
      </c>
      <c r="H231">
        <v>0</v>
      </c>
      <c r="I231">
        <v>462</v>
      </c>
      <c r="J231">
        <v>462</v>
      </c>
    </row>
    <row r="232" spans="7:10" ht="15.75" thickBot="1" x14ac:dyDescent="0.3">
      <c r="G232" t="s">
        <v>342</v>
      </c>
      <c r="H232">
        <v>0</v>
      </c>
      <c r="I232">
        <v>100</v>
      </c>
      <c r="J232">
        <v>100</v>
      </c>
    </row>
    <row r="233" spans="7:10" ht="15.75" thickBot="1" x14ac:dyDescent="0.3">
      <c r="G233" t="s">
        <v>52</v>
      </c>
      <c r="H233">
        <v>0</v>
      </c>
      <c r="I233">
        <v>406</v>
      </c>
      <c r="J233">
        <v>406</v>
      </c>
    </row>
    <row r="234" spans="7:10" ht="15.75" thickBot="1" x14ac:dyDescent="0.3">
      <c r="G234" t="s">
        <v>342</v>
      </c>
      <c r="H234">
        <v>0</v>
      </c>
      <c r="I234">
        <v>100</v>
      </c>
      <c r="J234">
        <v>100</v>
      </c>
    </row>
    <row r="235" spans="7:10" ht="15.75" thickBot="1" x14ac:dyDescent="0.3">
      <c r="G235" t="s">
        <v>54</v>
      </c>
      <c r="H235">
        <v>0</v>
      </c>
      <c r="I235">
        <v>1569</v>
      </c>
      <c r="J235">
        <v>1569</v>
      </c>
    </row>
    <row r="236" spans="7:10" ht="15.75" thickBot="1" x14ac:dyDescent="0.3">
      <c r="G236" t="s">
        <v>342</v>
      </c>
      <c r="H236">
        <v>0</v>
      </c>
      <c r="I236">
        <v>100</v>
      </c>
      <c r="J236">
        <v>100</v>
      </c>
    </row>
    <row r="237" spans="7:10" ht="15.75" thickBot="1" x14ac:dyDescent="0.3">
      <c r="G237" t="s">
        <v>55</v>
      </c>
      <c r="H237">
        <v>0</v>
      </c>
      <c r="I237">
        <v>66</v>
      </c>
      <c r="J237">
        <v>66</v>
      </c>
    </row>
    <row r="238" spans="7:10" ht="15.75" thickBot="1" x14ac:dyDescent="0.3">
      <c r="G238" t="s">
        <v>342</v>
      </c>
      <c r="H238">
        <v>0</v>
      </c>
      <c r="I238">
        <v>100</v>
      </c>
      <c r="J238">
        <v>100</v>
      </c>
    </row>
    <row r="239" spans="7:10" ht="15.75" thickBot="1" x14ac:dyDescent="0.3">
      <c r="G239" t="s">
        <v>56</v>
      </c>
      <c r="H239">
        <v>0</v>
      </c>
      <c r="I239">
        <v>158</v>
      </c>
      <c r="J239">
        <v>158</v>
      </c>
    </row>
    <row r="240" spans="7:10" ht="15.75" thickBot="1" x14ac:dyDescent="0.3">
      <c r="G240" t="s">
        <v>342</v>
      </c>
      <c r="H240">
        <v>0</v>
      </c>
      <c r="I240">
        <v>100</v>
      </c>
      <c r="J240">
        <v>100</v>
      </c>
    </row>
    <row r="241" spans="7:10" ht="15.75" thickBot="1" x14ac:dyDescent="0.3">
      <c r="G241" t="s">
        <v>57</v>
      </c>
      <c r="H241">
        <v>54</v>
      </c>
      <c r="I241">
        <v>18</v>
      </c>
      <c r="J241">
        <v>72</v>
      </c>
    </row>
    <row r="242" spans="7:10" ht="15.75" thickBot="1" x14ac:dyDescent="0.3">
      <c r="G242" t="s">
        <v>342</v>
      </c>
      <c r="H242">
        <v>75</v>
      </c>
      <c r="I242">
        <v>25</v>
      </c>
      <c r="J242">
        <v>100</v>
      </c>
    </row>
    <row r="243" spans="7:10" ht="15.75" thickBot="1" x14ac:dyDescent="0.3">
      <c r="G243" t="s">
        <v>58</v>
      </c>
      <c r="H243">
        <v>132</v>
      </c>
      <c r="I243">
        <v>0</v>
      </c>
      <c r="J243">
        <v>132</v>
      </c>
    </row>
    <row r="244" spans="7:10" ht="15.75" thickBot="1" x14ac:dyDescent="0.3">
      <c r="G244" t="s">
        <v>342</v>
      </c>
      <c r="H244">
        <v>100</v>
      </c>
      <c r="I244">
        <v>0</v>
      </c>
      <c r="J244">
        <v>100</v>
      </c>
    </row>
    <row r="245" spans="7:10" ht="15.75" thickBot="1" x14ac:dyDescent="0.3">
      <c r="G245" t="s">
        <v>59</v>
      </c>
      <c r="H245">
        <v>24</v>
      </c>
      <c r="I245">
        <v>129</v>
      </c>
      <c r="J245">
        <v>153</v>
      </c>
    </row>
    <row r="246" spans="7:10" ht="15.75" thickBot="1" x14ac:dyDescent="0.3">
      <c r="G246" t="s">
        <v>342</v>
      </c>
      <c r="H246">
        <v>15.69</v>
      </c>
      <c r="I246">
        <v>84.31</v>
      </c>
      <c r="J246">
        <v>100</v>
      </c>
    </row>
    <row r="247" spans="7:10" ht="15.75" thickBot="1" x14ac:dyDescent="0.3">
      <c r="G247" t="s">
        <v>60</v>
      </c>
      <c r="H247">
        <v>0</v>
      </c>
      <c r="I247">
        <v>37</v>
      </c>
      <c r="J247">
        <v>37</v>
      </c>
    </row>
    <row r="248" spans="7:10" ht="15.75" thickBot="1" x14ac:dyDescent="0.3">
      <c r="G248" t="s">
        <v>342</v>
      </c>
      <c r="H248">
        <v>0</v>
      </c>
      <c r="I248">
        <v>100</v>
      </c>
      <c r="J248">
        <v>100</v>
      </c>
    </row>
    <row r="249" spans="7:10" ht="15.75" thickBot="1" x14ac:dyDescent="0.3">
      <c r="G249" t="s">
        <v>61</v>
      </c>
      <c r="H249">
        <v>0</v>
      </c>
      <c r="I249">
        <v>28</v>
      </c>
      <c r="J249">
        <v>28</v>
      </c>
    </row>
    <row r="250" spans="7:10" ht="15.75" thickBot="1" x14ac:dyDescent="0.3">
      <c r="G250" t="s">
        <v>342</v>
      </c>
      <c r="H250">
        <v>0</v>
      </c>
      <c r="I250">
        <v>100</v>
      </c>
      <c r="J250">
        <v>100</v>
      </c>
    </row>
    <row r="251" spans="7:10" ht="15.75" thickBot="1" x14ac:dyDescent="0.3">
      <c r="G251" t="s">
        <v>64</v>
      </c>
      <c r="H251">
        <v>0</v>
      </c>
      <c r="I251">
        <v>137</v>
      </c>
      <c r="J251">
        <v>137</v>
      </c>
    </row>
    <row r="252" spans="7:10" ht="15.75" thickBot="1" x14ac:dyDescent="0.3">
      <c r="G252" t="s">
        <v>342</v>
      </c>
      <c r="H252">
        <v>0</v>
      </c>
      <c r="I252">
        <v>100</v>
      </c>
      <c r="J252">
        <v>100</v>
      </c>
    </row>
    <row r="253" spans="7:10" ht="15.75" thickBot="1" x14ac:dyDescent="0.3">
      <c r="G253" t="s">
        <v>65</v>
      </c>
      <c r="H253">
        <v>92</v>
      </c>
      <c r="I253">
        <v>340</v>
      </c>
      <c r="J253">
        <v>432</v>
      </c>
    </row>
    <row r="254" spans="7:10" ht="15.75" thickBot="1" x14ac:dyDescent="0.3">
      <c r="G254" t="s">
        <v>342</v>
      </c>
      <c r="H254">
        <v>21.3</v>
      </c>
      <c r="I254">
        <v>78.7</v>
      </c>
      <c r="J254">
        <v>100</v>
      </c>
    </row>
    <row r="255" spans="7:10" ht="15.75" thickBot="1" x14ac:dyDescent="0.3">
      <c r="G255" t="s">
        <v>66</v>
      </c>
      <c r="H255">
        <v>250</v>
      </c>
      <c r="I255">
        <v>50</v>
      </c>
      <c r="J255">
        <v>300</v>
      </c>
    </row>
    <row r="256" spans="7:10" ht="15.75" thickBot="1" x14ac:dyDescent="0.3">
      <c r="G256" t="s">
        <v>342</v>
      </c>
      <c r="H256">
        <v>83.33</v>
      </c>
      <c r="I256">
        <v>16.670000000000002</v>
      </c>
      <c r="J256">
        <v>100</v>
      </c>
    </row>
    <row r="257" spans="7:10" ht="15.75" thickBot="1" x14ac:dyDescent="0.3">
      <c r="G257" t="s">
        <v>67</v>
      </c>
      <c r="H257">
        <v>0</v>
      </c>
      <c r="I257">
        <v>126</v>
      </c>
      <c r="J257">
        <v>126</v>
      </c>
    </row>
    <row r="258" spans="7:10" ht="15.75" thickBot="1" x14ac:dyDescent="0.3">
      <c r="G258" t="s">
        <v>342</v>
      </c>
      <c r="H258">
        <v>0</v>
      </c>
      <c r="I258">
        <v>100</v>
      </c>
      <c r="J258">
        <v>100</v>
      </c>
    </row>
    <row r="259" spans="7:10" ht="15.75" thickBot="1" x14ac:dyDescent="0.3">
      <c r="G259" t="s">
        <v>70</v>
      </c>
      <c r="H259">
        <v>110</v>
      </c>
      <c r="I259">
        <v>110</v>
      </c>
      <c r="J259">
        <v>220</v>
      </c>
    </row>
    <row r="260" spans="7:10" ht="15.75" thickBot="1" x14ac:dyDescent="0.3">
      <c r="G260" t="s">
        <v>342</v>
      </c>
      <c r="H260">
        <v>50</v>
      </c>
      <c r="I260">
        <v>50</v>
      </c>
      <c r="J260">
        <v>100</v>
      </c>
    </row>
    <row r="261" spans="7:10" ht="15.75" thickBot="1" x14ac:dyDescent="0.3">
      <c r="G261" t="s">
        <v>71</v>
      </c>
      <c r="H261">
        <v>0</v>
      </c>
      <c r="I261">
        <v>123</v>
      </c>
      <c r="J261">
        <v>123</v>
      </c>
    </row>
    <row r="262" spans="7:10" ht="15.75" thickBot="1" x14ac:dyDescent="0.3">
      <c r="G262" t="s">
        <v>342</v>
      </c>
      <c r="H262">
        <v>0</v>
      </c>
      <c r="I262">
        <v>100</v>
      </c>
      <c r="J262">
        <v>100</v>
      </c>
    </row>
    <row r="263" spans="7:10" ht="15.75" thickBot="1" x14ac:dyDescent="0.3">
      <c r="G263" t="s">
        <v>72</v>
      </c>
      <c r="H263">
        <v>2</v>
      </c>
      <c r="I263">
        <v>86</v>
      </c>
      <c r="J263">
        <v>88</v>
      </c>
    </row>
    <row r="264" spans="7:10" ht="15.75" thickBot="1" x14ac:dyDescent="0.3">
      <c r="G264" t="s">
        <v>342</v>
      </c>
      <c r="H264">
        <v>2.27</v>
      </c>
      <c r="I264">
        <v>97.73</v>
      </c>
      <c r="J264">
        <v>100</v>
      </c>
    </row>
    <row r="265" spans="7:10" ht="15.75" thickBot="1" x14ac:dyDescent="0.3">
      <c r="G265" t="s">
        <v>74</v>
      </c>
      <c r="H265">
        <v>0</v>
      </c>
      <c r="I265">
        <v>28</v>
      </c>
      <c r="J265">
        <v>28</v>
      </c>
    </row>
    <row r="266" spans="7:10" ht="15.75" thickBot="1" x14ac:dyDescent="0.3">
      <c r="G266" t="s">
        <v>342</v>
      </c>
      <c r="H266">
        <v>0</v>
      </c>
      <c r="I266">
        <v>100</v>
      </c>
      <c r="J266">
        <v>100</v>
      </c>
    </row>
    <row r="267" spans="7:10" ht="15.75" thickBot="1" x14ac:dyDescent="0.3">
      <c r="G267" t="s">
        <v>227</v>
      </c>
      <c r="H267">
        <v>1059</v>
      </c>
      <c r="I267">
        <v>4354</v>
      </c>
      <c r="J267">
        <v>5413</v>
      </c>
    </row>
    <row r="268" spans="7:10" ht="15.75" thickBot="1" x14ac:dyDescent="0.3">
      <c r="G268" t="s">
        <v>342</v>
      </c>
      <c r="H268">
        <v>19.559999999999999</v>
      </c>
      <c r="I268">
        <v>80.44</v>
      </c>
      <c r="J268">
        <v>100</v>
      </c>
    </row>
    <row r="270" spans="7:10" ht="15.75" thickBot="1" x14ac:dyDescent="0.3"/>
    <row r="271" spans="7:10" ht="55.5" customHeight="1" thickBot="1" x14ac:dyDescent="0.3">
      <c r="G271" s="19" t="s">
        <v>374</v>
      </c>
      <c r="H271" s="19"/>
      <c r="I271" s="19"/>
      <c r="J271" s="19"/>
    </row>
    <row r="272" spans="7:10" ht="15.75" thickBot="1" x14ac:dyDescent="0.3">
      <c r="G272" t="s">
        <v>370</v>
      </c>
      <c r="H272" t="s">
        <v>339</v>
      </c>
      <c r="I272" t="s">
        <v>341</v>
      </c>
      <c r="J272" t="s">
        <v>227</v>
      </c>
    </row>
    <row r="273" spans="7:10" ht="15.75" thickBot="1" x14ac:dyDescent="0.3">
      <c r="G273" t="s">
        <v>75</v>
      </c>
      <c r="H273">
        <v>850</v>
      </c>
      <c r="I273">
        <v>7616</v>
      </c>
      <c r="J273">
        <v>8466</v>
      </c>
    </row>
    <row r="274" spans="7:10" ht="15.75" thickBot="1" x14ac:dyDescent="0.3">
      <c r="G274" t="s">
        <v>342</v>
      </c>
      <c r="H274">
        <v>10.039999999999999</v>
      </c>
      <c r="I274">
        <v>89.96</v>
      </c>
      <c r="J274">
        <v>100</v>
      </c>
    </row>
    <row r="275" spans="7:10" ht="15.75" thickBot="1" x14ac:dyDescent="0.3">
      <c r="G275" t="s">
        <v>76</v>
      </c>
      <c r="H275">
        <v>51</v>
      </c>
      <c r="I275">
        <v>661</v>
      </c>
      <c r="J275">
        <v>712</v>
      </c>
    </row>
    <row r="276" spans="7:10" ht="15.75" thickBot="1" x14ac:dyDescent="0.3">
      <c r="G276" t="s">
        <v>342</v>
      </c>
      <c r="H276">
        <v>7.16</v>
      </c>
      <c r="I276">
        <v>92.84</v>
      </c>
      <c r="J276">
        <v>100</v>
      </c>
    </row>
    <row r="277" spans="7:10" ht="15.75" thickBot="1" x14ac:dyDescent="0.3">
      <c r="G277" t="s">
        <v>77</v>
      </c>
      <c r="H277">
        <v>96</v>
      </c>
      <c r="I277">
        <v>260</v>
      </c>
      <c r="J277">
        <v>356</v>
      </c>
    </row>
    <row r="278" spans="7:10" ht="15.75" thickBot="1" x14ac:dyDescent="0.3">
      <c r="G278" t="s">
        <v>342</v>
      </c>
      <c r="H278">
        <v>26.97</v>
      </c>
      <c r="I278">
        <v>73.03</v>
      </c>
      <c r="J278">
        <v>100</v>
      </c>
    </row>
    <row r="279" spans="7:10" ht="15.75" thickBot="1" x14ac:dyDescent="0.3">
      <c r="G279" t="s">
        <v>78</v>
      </c>
      <c r="H279">
        <v>8</v>
      </c>
      <c r="I279">
        <v>243</v>
      </c>
      <c r="J279">
        <v>251</v>
      </c>
    </row>
    <row r="280" spans="7:10" ht="15.75" thickBot="1" x14ac:dyDescent="0.3">
      <c r="G280" t="s">
        <v>342</v>
      </c>
      <c r="H280">
        <v>3.19</v>
      </c>
      <c r="I280">
        <v>96.81</v>
      </c>
      <c r="J280">
        <v>100</v>
      </c>
    </row>
    <row r="281" spans="7:10" ht="15.75" thickBot="1" x14ac:dyDescent="0.3">
      <c r="G281" t="s">
        <v>79</v>
      </c>
      <c r="H281">
        <v>130</v>
      </c>
      <c r="I281">
        <v>1168</v>
      </c>
      <c r="J281">
        <v>1298</v>
      </c>
    </row>
    <row r="282" spans="7:10" ht="15.75" thickBot="1" x14ac:dyDescent="0.3">
      <c r="G282" t="s">
        <v>342</v>
      </c>
      <c r="H282">
        <v>10.02</v>
      </c>
      <c r="I282">
        <v>89.98</v>
      </c>
      <c r="J282">
        <v>100</v>
      </c>
    </row>
    <row r="283" spans="7:10" ht="15.75" thickBot="1" x14ac:dyDescent="0.3">
      <c r="G283" t="s">
        <v>80</v>
      </c>
      <c r="H283">
        <v>263</v>
      </c>
      <c r="I283">
        <v>1550</v>
      </c>
      <c r="J283">
        <v>1813</v>
      </c>
    </row>
    <row r="284" spans="7:10" ht="15.75" thickBot="1" x14ac:dyDescent="0.3">
      <c r="G284" t="s">
        <v>342</v>
      </c>
      <c r="H284">
        <v>14.51</v>
      </c>
      <c r="I284">
        <v>85.49</v>
      </c>
      <c r="J284">
        <v>100</v>
      </c>
    </row>
    <row r="285" spans="7:10" ht="15.75" thickBot="1" x14ac:dyDescent="0.3">
      <c r="G285" t="s">
        <v>81</v>
      </c>
      <c r="H285">
        <v>0</v>
      </c>
      <c r="I285">
        <v>118</v>
      </c>
      <c r="J285">
        <v>118</v>
      </c>
    </row>
    <row r="286" spans="7:10" ht="15.75" thickBot="1" x14ac:dyDescent="0.3">
      <c r="G286" t="s">
        <v>342</v>
      </c>
      <c r="H286">
        <v>0</v>
      </c>
      <c r="I286">
        <v>100</v>
      </c>
      <c r="J286">
        <v>100</v>
      </c>
    </row>
    <row r="287" spans="7:10" ht="15.75" thickBot="1" x14ac:dyDescent="0.3">
      <c r="G287" t="s">
        <v>82</v>
      </c>
      <c r="H287">
        <v>74</v>
      </c>
      <c r="I287">
        <v>1195</v>
      </c>
      <c r="J287">
        <v>1269</v>
      </c>
    </row>
    <row r="288" spans="7:10" ht="15.75" thickBot="1" x14ac:dyDescent="0.3">
      <c r="G288" t="s">
        <v>342</v>
      </c>
      <c r="H288">
        <v>5.83</v>
      </c>
      <c r="I288">
        <v>94.17</v>
      </c>
      <c r="J288">
        <v>100</v>
      </c>
    </row>
    <row r="289" spans="7:10" ht="15.75" thickBot="1" x14ac:dyDescent="0.3">
      <c r="G289" t="s">
        <v>84</v>
      </c>
      <c r="H289">
        <v>66</v>
      </c>
      <c r="I289">
        <v>472</v>
      </c>
      <c r="J289">
        <v>538</v>
      </c>
    </row>
    <row r="290" spans="7:10" ht="15.75" thickBot="1" x14ac:dyDescent="0.3">
      <c r="G290" t="s">
        <v>342</v>
      </c>
      <c r="H290">
        <v>12.27</v>
      </c>
      <c r="I290">
        <v>87.73</v>
      </c>
      <c r="J290">
        <v>100</v>
      </c>
    </row>
    <row r="291" spans="7:10" ht="15.75" thickBot="1" x14ac:dyDescent="0.3">
      <c r="G291" t="s">
        <v>85</v>
      </c>
      <c r="H291">
        <v>132</v>
      </c>
      <c r="I291">
        <v>282</v>
      </c>
      <c r="J291">
        <v>414</v>
      </c>
    </row>
    <row r="292" spans="7:10" ht="15.75" thickBot="1" x14ac:dyDescent="0.3">
      <c r="G292" t="s">
        <v>342</v>
      </c>
      <c r="H292">
        <v>31.88</v>
      </c>
      <c r="I292">
        <v>68.12</v>
      </c>
      <c r="J292">
        <v>100</v>
      </c>
    </row>
    <row r="293" spans="7:10" ht="15.75" thickBot="1" x14ac:dyDescent="0.3">
      <c r="G293" t="s">
        <v>86</v>
      </c>
      <c r="H293">
        <v>33</v>
      </c>
      <c r="I293">
        <v>122</v>
      </c>
      <c r="J293">
        <v>155</v>
      </c>
    </row>
    <row r="294" spans="7:10" ht="15.75" thickBot="1" x14ac:dyDescent="0.3">
      <c r="G294" t="s">
        <v>342</v>
      </c>
      <c r="H294">
        <v>21.29</v>
      </c>
      <c r="I294">
        <v>78.709999999999994</v>
      </c>
      <c r="J294">
        <v>100</v>
      </c>
    </row>
    <row r="295" spans="7:10" ht="15.75" thickBot="1" x14ac:dyDescent="0.3">
      <c r="G295" t="s">
        <v>87</v>
      </c>
      <c r="H295">
        <v>0</v>
      </c>
      <c r="I295">
        <v>82</v>
      </c>
      <c r="J295">
        <v>82</v>
      </c>
    </row>
    <row r="296" spans="7:10" ht="15.75" thickBot="1" x14ac:dyDescent="0.3">
      <c r="G296" t="s">
        <v>342</v>
      </c>
      <c r="H296">
        <v>0</v>
      </c>
      <c r="I296">
        <v>100</v>
      </c>
      <c r="J296">
        <v>100</v>
      </c>
    </row>
    <row r="297" spans="7:10" ht="15.75" thickBot="1" x14ac:dyDescent="0.3">
      <c r="G297" t="s">
        <v>88</v>
      </c>
      <c r="H297">
        <v>524</v>
      </c>
      <c r="I297">
        <v>268</v>
      </c>
      <c r="J297">
        <v>792</v>
      </c>
    </row>
    <row r="298" spans="7:10" ht="15.75" thickBot="1" x14ac:dyDescent="0.3">
      <c r="G298" t="s">
        <v>342</v>
      </c>
      <c r="H298">
        <v>66.16</v>
      </c>
      <c r="I298">
        <v>33.840000000000003</v>
      </c>
      <c r="J298">
        <v>100</v>
      </c>
    </row>
    <row r="299" spans="7:10" ht="15.75" thickBot="1" x14ac:dyDescent="0.3">
      <c r="G299" t="s">
        <v>89</v>
      </c>
      <c r="H299">
        <v>377</v>
      </c>
      <c r="I299">
        <v>1079</v>
      </c>
      <c r="J299">
        <v>1456</v>
      </c>
    </row>
    <row r="300" spans="7:10" ht="15.75" thickBot="1" x14ac:dyDescent="0.3">
      <c r="G300" t="s">
        <v>342</v>
      </c>
      <c r="H300">
        <v>25.89</v>
      </c>
      <c r="I300">
        <v>74.11</v>
      </c>
      <c r="J300">
        <v>100</v>
      </c>
    </row>
    <row r="301" spans="7:10" ht="15.75" thickBot="1" x14ac:dyDescent="0.3">
      <c r="G301" t="s">
        <v>90</v>
      </c>
      <c r="H301">
        <v>214</v>
      </c>
      <c r="I301">
        <v>669</v>
      </c>
      <c r="J301">
        <v>883</v>
      </c>
    </row>
    <row r="302" spans="7:10" ht="15.75" thickBot="1" x14ac:dyDescent="0.3">
      <c r="G302" t="s">
        <v>342</v>
      </c>
      <c r="H302">
        <v>24.24</v>
      </c>
      <c r="I302">
        <v>75.760000000000005</v>
      </c>
      <c r="J302">
        <v>100</v>
      </c>
    </row>
    <row r="303" spans="7:10" ht="15.75" thickBot="1" x14ac:dyDescent="0.3">
      <c r="G303" t="s">
        <v>91</v>
      </c>
      <c r="H303">
        <v>0</v>
      </c>
      <c r="I303">
        <v>663</v>
      </c>
      <c r="J303">
        <v>663</v>
      </c>
    </row>
    <row r="304" spans="7:10" ht="15.75" thickBot="1" x14ac:dyDescent="0.3">
      <c r="G304" t="s">
        <v>342</v>
      </c>
      <c r="H304">
        <v>0</v>
      </c>
      <c r="I304">
        <v>100</v>
      </c>
      <c r="J304">
        <v>100</v>
      </c>
    </row>
    <row r="305" spans="7:10" ht="15.75" thickBot="1" x14ac:dyDescent="0.3">
      <c r="G305" t="s">
        <v>92</v>
      </c>
      <c r="H305">
        <v>0</v>
      </c>
      <c r="I305">
        <v>335</v>
      </c>
      <c r="J305">
        <v>335</v>
      </c>
    </row>
    <row r="306" spans="7:10" ht="15.75" thickBot="1" x14ac:dyDescent="0.3">
      <c r="G306" t="s">
        <v>342</v>
      </c>
      <c r="H306">
        <v>0</v>
      </c>
      <c r="I306">
        <v>100</v>
      </c>
      <c r="J306">
        <v>100</v>
      </c>
    </row>
    <row r="307" spans="7:10" ht="15.75" thickBot="1" x14ac:dyDescent="0.3">
      <c r="G307" t="s">
        <v>93</v>
      </c>
      <c r="H307">
        <v>0</v>
      </c>
      <c r="I307">
        <v>10</v>
      </c>
      <c r="J307">
        <v>10</v>
      </c>
    </row>
    <row r="308" spans="7:10" ht="15.75" thickBot="1" x14ac:dyDescent="0.3">
      <c r="G308" t="s">
        <v>342</v>
      </c>
      <c r="H308">
        <v>0</v>
      </c>
      <c r="I308">
        <v>100</v>
      </c>
      <c r="J308">
        <v>100</v>
      </c>
    </row>
    <row r="309" spans="7:10" ht="15.75" thickBot="1" x14ac:dyDescent="0.3">
      <c r="G309" t="s">
        <v>94</v>
      </c>
      <c r="H309">
        <v>222</v>
      </c>
      <c r="I309">
        <v>62</v>
      </c>
      <c r="J309">
        <v>284</v>
      </c>
    </row>
    <row r="310" spans="7:10" ht="15.75" thickBot="1" x14ac:dyDescent="0.3">
      <c r="G310" t="s">
        <v>342</v>
      </c>
      <c r="H310">
        <v>78.17</v>
      </c>
      <c r="I310">
        <v>21.83</v>
      </c>
      <c r="J310">
        <v>100</v>
      </c>
    </row>
    <row r="311" spans="7:10" ht="15.75" thickBot="1" x14ac:dyDescent="0.3">
      <c r="G311" t="s">
        <v>98</v>
      </c>
      <c r="H311">
        <v>0</v>
      </c>
      <c r="I311">
        <v>918</v>
      </c>
      <c r="J311">
        <v>918</v>
      </c>
    </row>
    <row r="312" spans="7:10" ht="15.75" thickBot="1" x14ac:dyDescent="0.3">
      <c r="G312" t="s">
        <v>342</v>
      </c>
      <c r="H312">
        <v>0</v>
      </c>
      <c r="I312">
        <v>100</v>
      </c>
      <c r="J312">
        <v>100</v>
      </c>
    </row>
    <row r="313" spans="7:10" ht="15.75" thickBot="1" x14ac:dyDescent="0.3">
      <c r="G313" t="s">
        <v>99</v>
      </c>
      <c r="H313">
        <v>33</v>
      </c>
      <c r="I313">
        <v>0</v>
      </c>
      <c r="J313">
        <v>33</v>
      </c>
    </row>
    <row r="314" spans="7:10" ht="15.75" thickBot="1" x14ac:dyDescent="0.3">
      <c r="G314" t="s">
        <v>342</v>
      </c>
      <c r="H314">
        <v>100</v>
      </c>
      <c r="I314">
        <v>0</v>
      </c>
      <c r="J314">
        <v>100</v>
      </c>
    </row>
    <row r="315" spans="7:10" ht="15.75" thickBot="1" x14ac:dyDescent="0.3">
      <c r="G315" t="s">
        <v>100</v>
      </c>
      <c r="H315">
        <v>200</v>
      </c>
      <c r="I315">
        <v>314</v>
      </c>
      <c r="J315">
        <v>514</v>
      </c>
    </row>
    <row r="316" spans="7:10" ht="15.75" thickBot="1" x14ac:dyDescent="0.3">
      <c r="G316" t="s">
        <v>342</v>
      </c>
      <c r="H316">
        <v>38.909999999999997</v>
      </c>
      <c r="I316">
        <v>61.09</v>
      </c>
      <c r="J316">
        <v>100</v>
      </c>
    </row>
    <row r="317" spans="7:10" ht="15.75" thickBot="1" x14ac:dyDescent="0.3">
      <c r="G317" t="s">
        <v>102</v>
      </c>
      <c r="H317">
        <v>295</v>
      </c>
      <c r="I317">
        <v>132</v>
      </c>
      <c r="J317">
        <v>427</v>
      </c>
    </row>
    <row r="318" spans="7:10" ht="15.75" thickBot="1" x14ac:dyDescent="0.3">
      <c r="G318" t="s">
        <v>342</v>
      </c>
      <c r="H318">
        <v>69.09</v>
      </c>
      <c r="I318">
        <v>30.91</v>
      </c>
      <c r="J318">
        <v>100</v>
      </c>
    </row>
    <row r="319" spans="7:10" ht="15.75" thickBot="1" x14ac:dyDescent="0.3">
      <c r="G319" t="s">
        <v>103</v>
      </c>
      <c r="H319">
        <v>34</v>
      </c>
      <c r="I319">
        <v>51</v>
      </c>
      <c r="J319">
        <v>85</v>
      </c>
    </row>
    <row r="320" spans="7:10" ht="15.75" thickBot="1" x14ac:dyDescent="0.3">
      <c r="G320" t="s">
        <v>342</v>
      </c>
      <c r="H320">
        <v>40</v>
      </c>
      <c r="I320">
        <v>60</v>
      </c>
      <c r="J320">
        <v>100</v>
      </c>
    </row>
    <row r="321" spans="7:10" ht="15.75" thickBot="1" x14ac:dyDescent="0.3">
      <c r="G321" t="s">
        <v>104</v>
      </c>
      <c r="H321">
        <v>45</v>
      </c>
      <c r="I321">
        <v>475</v>
      </c>
      <c r="J321">
        <v>520</v>
      </c>
    </row>
    <row r="322" spans="7:10" ht="15.75" thickBot="1" x14ac:dyDescent="0.3">
      <c r="G322" t="s">
        <v>342</v>
      </c>
      <c r="H322">
        <v>8.65</v>
      </c>
      <c r="I322">
        <v>91.35</v>
      </c>
      <c r="J322">
        <v>100</v>
      </c>
    </row>
    <row r="323" spans="7:10" ht="15.75" thickBot="1" x14ac:dyDescent="0.3">
      <c r="G323" t="s">
        <v>105</v>
      </c>
      <c r="H323">
        <v>18</v>
      </c>
      <c r="I323">
        <v>145</v>
      </c>
      <c r="J323">
        <v>163</v>
      </c>
    </row>
    <row r="324" spans="7:10" ht="15.75" thickBot="1" x14ac:dyDescent="0.3">
      <c r="G324" t="s">
        <v>342</v>
      </c>
      <c r="H324">
        <v>11.04</v>
      </c>
      <c r="I324">
        <v>88.96</v>
      </c>
      <c r="J324">
        <v>100</v>
      </c>
    </row>
    <row r="325" spans="7:10" ht="15.75" thickBot="1" x14ac:dyDescent="0.3">
      <c r="G325" t="s">
        <v>107</v>
      </c>
      <c r="H325">
        <v>0</v>
      </c>
      <c r="I325">
        <v>364</v>
      </c>
      <c r="J325">
        <v>364</v>
      </c>
    </row>
    <row r="326" spans="7:10" ht="15.75" thickBot="1" x14ac:dyDescent="0.3">
      <c r="G326" t="s">
        <v>342</v>
      </c>
      <c r="H326">
        <v>0</v>
      </c>
      <c r="I326">
        <v>100</v>
      </c>
      <c r="J326">
        <v>100</v>
      </c>
    </row>
    <row r="327" spans="7:10" ht="15.75" thickBot="1" x14ac:dyDescent="0.3">
      <c r="G327" t="s">
        <v>227</v>
      </c>
      <c r="H327">
        <v>3665</v>
      </c>
      <c r="I327">
        <v>19254</v>
      </c>
      <c r="J327">
        <v>22919</v>
      </c>
    </row>
    <row r="328" spans="7:10" ht="15.75" thickBot="1" x14ac:dyDescent="0.3">
      <c r="G328" t="s">
        <v>342</v>
      </c>
      <c r="H328">
        <v>15.99</v>
      </c>
      <c r="I328">
        <v>84.01</v>
      </c>
      <c r="J328">
        <v>100</v>
      </c>
    </row>
    <row r="330" spans="7:10" ht="15.75" thickBot="1" x14ac:dyDescent="0.3"/>
    <row r="331" spans="7:10" ht="62.25" customHeight="1" thickBot="1" x14ac:dyDescent="0.3">
      <c r="G331" s="19" t="s">
        <v>376</v>
      </c>
      <c r="H331" s="19"/>
      <c r="I331" s="19"/>
      <c r="J331" s="19"/>
    </row>
    <row r="332" spans="7:10" ht="15.75" thickBot="1" x14ac:dyDescent="0.3">
      <c r="G332" t="s">
        <v>356</v>
      </c>
      <c r="H332" t="s">
        <v>375</v>
      </c>
      <c r="I332" t="s">
        <v>340</v>
      </c>
      <c r="J332" t="s">
        <v>227</v>
      </c>
    </row>
    <row r="333" spans="7:10" ht="15.75" thickBot="1" x14ac:dyDescent="0.3">
      <c r="G333" t="s">
        <v>76</v>
      </c>
      <c r="H333">
        <v>72</v>
      </c>
      <c r="I333">
        <v>196</v>
      </c>
      <c r="J333">
        <v>268</v>
      </c>
    </row>
    <row r="334" spans="7:10" ht="15.75" thickBot="1" x14ac:dyDescent="0.3">
      <c r="G334" t="s">
        <v>342</v>
      </c>
      <c r="H334">
        <v>26.87</v>
      </c>
      <c r="I334">
        <v>73.13</v>
      </c>
      <c r="J334">
        <v>100</v>
      </c>
    </row>
    <row r="335" spans="7:10" ht="15.75" thickBot="1" x14ac:dyDescent="0.3">
      <c r="G335" t="s">
        <v>77</v>
      </c>
      <c r="H335">
        <v>0</v>
      </c>
      <c r="I335">
        <v>52</v>
      </c>
      <c r="J335">
        <v>52</v>
      </c>
    </row>
    <row r="336" spans="7:10" ht="15.75" thickBot="1" x14ac:dyDescent="0.3">
      <c r="G336" t="s">
        <v>342</v>
      </c>
      <c r="H336">
        <v>0</v>
      </c>
      <c r="I336">
        <v>100</v>
      </c>
      <c r="J336">
        <v>100</v>
      </c>
    </row>
    <row r="337" spans="7:10" ht="15.75" thickBot="1" x14ac:dyDescent="0.3">
      <c r="G337" t="s">
        <v>78</v>
      </c>
      <c r="H337">
        <v>0</v>
      </c>
      <c r="I337">
        <v>278</v>
      </c>
      <c r="J337">
        <v>278</v>
      </c>
    </row>
    <row r="338" spans="7:10" ht="15.75" thickBot="1" x14ac:dyDescent="0.3">
      <c r="G338" t="s">
        <v>342</v>
      </c>
      <c r="H338">
        <v>0</v>
      </c>
      <c r="I338">
        <v>100</v>
      </c>
      <c r="J338">
        <v>100</v>
      </c>
    </row>
    <row r="339" spans="7:10" ht="15.75" thickBot="1" x14ac:dyDescent="0.3">
      <c r="G339" t="s">
        <v>79</v>
      </c>
      <c r="H339">
        <v>0</v>
      </c>
      <c r="I339">
        <v>28</v>
      </c>
      <c r="J339">
        <v>28</v>
      </c>
    </row>
    <row r="340" spans="7:10" ht="15.75" thickBot="1" x14ac:dyDescent="0.3">
      <c r="G340" t="s">
        <v>342</v>
      </c>
      <c r="H340">
        <v>0</v>
      </c>
      <c r="I340">
        <v>100</v>
      </c>
      <c r="J340">
        <v>100</v>
      </c>
    </row>
    <row r="341" spans="7:10" ht="15.75" thickBot="1" x14ac:dyDescent="0.3">
      <c r="G341" t="s">
        <v>80</v>
      </c>
      <c r="H341">
        <v>0</v>
      </c>
      <c r="I341">
        <v>355</v>
      </c>
      <c r="J341">
        <v>355</v>
      </c>
    </row>
    <row r="342" spans="7:10" ht="15.75" thickBot="1" x14ac:dyDescent="0.3">
      <c r="G342" t="s">
        <v>342</v>
      </c>
      <c r="H342">
        <v>0</v>
      </c>
      <c r="I342">
        <v>100</v>
      </c>
      <c r="J342">
        <v>100</v>
      </c>
    </row>
    <row r="343" spans="7:10" ht="15.75" thickBot="1" x14ac:dyDescent="0.3">
      <c r="G343" t="s">
        <v>81</v>
      </c>
      <c r="H343">
        <v>240</v>
      </c>
      <c r="I343">
        <v>217</v>
      </c>
      <c r="J343">
        <v>457</v>
      </c>
    </row>
    <row r="344" spans="7:10" ht="15.75" thickBot="1" x14ac:dyDescent="0.3">
      <c r="G344" t="s">
        <v>342</v>
      </c>
      <c r="H344">
        <v>52.52</v>
      </c>
      <c r="I344">
        <v>47.48</v>
      </c>
      <c r="J344">
        <v>100</v>
      </c>
    </row>
    <row r="345" spans="7:10" ht="15.75" thickBot="1" x14ac:dyDescent="0.3">
      <c r="G345" t="s">
        <v>82</v>
      </c>
      <c r="H345">
        <v>0</v>
      </c>
      <c r="I345">
        <v>12</v>
      </c>
      <c r="J345">
        <v>12</v>
      </c>
    </row>
    <row r="346" spans="7:10" ht="15.75" thickBot="1" x14ac:dyDescent="0.3">
      <c r="G346" t="s">
        <v>342</v>
      </c>
      <c r="H346">
        <v>0</v>
      </c>
      <c r="I346">
        <v>100</v>
      </c>
      <c r="J346">
        <v>100</v>
      </c>
    </row>
    <row r="347" spans="7:10" ht="15.75" thickBot="1" x14ac:dyDescent="0.3">
      <c r="G347" t="s">
        <v>83</v>
      </c>
      <c r="H347">
        <v>276</v>
      </c>
      <c r="I347">
        <v>0</v>
      </c>
      <c r="J347">
        <v>276</v>
      </c>
    </row>
    <row r="348" spans="7:10" ht="15.75" thickBot="1" x14ac:dyDescent="0.3">
      <c r="G348" t="s">
        <v>342</v>
      </c>
      <c r="H348">
        <v>100</v>
      </c>
      <c r="I348">
        <v>0</v>
      </c>
      <c r="J348">
        <v>100</v>
      </c>
    </row>
    <row r="349" spans="7:10" ht="15.75" thickBot="1" x14ac:dyDescent="0.3">
      <c r="G349" t="s">
        <v>84</v>
      </c>
      <c r="H349">
        <v>0</v>
      </c>
      <c r="I349">
        <v>42</v>
      </c>
      <c r="J349">
        <v>42</v>
      </c>
    </row>
    <row r="350" spans="7:10" ht="15.75" thickBot="1" x14ac:dyDescent="0.3">
      <c r="G350" t="s">
        <v>342</v>
      </c>
      <c r="H350">
        <v>0</v>
      </c>
      <c r="I350">
        <v>100</v>
      </c>
      <c r="J350">
        <v>100</v>
      </c>
    </row>
    <row r="351" spans="7:10" ht="15.75" thickBot="1" x14ac:dyDescent="0.3">
      <c r="G351" t="s">
        <v>85</v>
      </c>
      <c r="H351">
        <v>28</v>
      </c>
      <c r="I351">
        <v>69</v>
      </c>
      <c r="J351">
        <v>97</v>
      </c>
    </row>
    <row r="352" spans="7:10" ht="15.75" thickBot="1" x14ac:dyDescent="0.3">
      <c r="G352" t="s">
        <v>342</v>
      </c>
      <c r="H352">
        <v>28.87</v>
      </c>
      <c r="I352">
        <v>71.13</v>
      </c>
      <c r="J352">
        <v>100</v>
      </c>
    </row>
    <row r="353" spans="7:10" ht="15.75" thickBot="1" x14ac:dyDescent="0.3">
      <c r="G353" t="s">
        <v>86</v>
      </c>
      <c r="H353">
        <v>108</v>
      </c>
      <c r="I353">
        <v>200</v>
      </c>
      <c r="J353">
        <v>308</v>
      </c>
    </row>
    <row r="354" spans="7:10" ht="15.75" thickBot="1" x14ac:dyDescent="0.3">
      <c r="G354" t="s">
        <v>342</v>
      </c>
      <c r="H354">
        <v>35.06</v>
      </c>
      <c r="I354">
        <v>64.94</v>
      </c>
      <c r="J354">
        <v>100</v>
      </c>
    </row>
    <row r="355" spans="7:10" ht="15.75" thickBot="1" x14ac:dyDescent="0.3">
      <c r="G355" t="s">
        <v>87</v>
      </c>
      <c r="H355">
        <v>0</v>
      </c>
      <c r="I355">
        <v>240</v>
      </c>
      <c r="J355">
        <v>240</v>
      </c>
    </row>
    <row r="356" spans="7:10" ht="15.75" thickBot="1" x14ac:dyDescent="0.3">
      <c r="G356" t="s">
        <v>342</v>
      </c>
      <c r="H356">
        <v>0</v>
      </c>
      <c r="I356">
        <v>100</v>
      </c>
      <c r="J356">
        <v>100</v>
      </c>
    </row>
    <row r="357" spans="7:10" ht="15.75" thickBot="1" x14ac:dyDescent="0.3">
      <c r="G357" t="s">
        <v>88</v>
      </c>
      <c r="H357">
        <v>0</v>
      </c>
      <c r="I357">
        <v>402</v>
      </c>
      <c r="J357">
        <v>402</v>
      </c>
    </row>
    <row r="358" spans="7:10" ht="15.75" thickBot="1" x14ac:dyDescent="0.3">
      <c r="G358" t="s">
        <v>342</v>
      </c>
      <c r="H358">
        <v>0</v>
      </c>
      <c r="I358">
        <v>100</v>
      </c>
      <c r="J358">
        <v>100</v>
      </c>
    </row>
    <row r="359" spans="7:10" ht="15.75" thickBot="1" x14ac:dyDescent="0.3">
      <c r="G359" t="s">
        <v>89</v>
      </c>
      <c r="H359">
        <v>0</v>
      </c>
      <c r="I359">
        <v>446</v>
      </c>
      <c r="J359">
        <v>446</v>
      </c>
    </row>
    <row r="360" spans="7:10" ht="15.75" thickBot="1" x14ac:dyDescent="0.3">
      <c r="G360" t="s">
        <v>342</v>
      </c>
      <c r="H360">
        <v>0</v>
      </c>
      <c r="I360">
        <v>100</v>
      </c>
      <c r="J360">
        <v>100</v>
      </c>
    </row>
    <row r="361" spans="7:10" ht="15.75" thickBot="1" x14ac:dyDescent="0.3">
      <c r="G361" t="s">
        <v>90</v>
      </c>
      <c r="H361">
        <v>42</v>
      </c>
      <c r="I361">
        <v>961</v>
      </c>
      <c r="J361">
        <v>1003</v>
      </c>
    </row>
    <row r="362" spans="7:10" ht="15.75" thickBot="1" x14ac:dyDescent="0.3">
      <c r="G362" t="s">
        <v>342</v>
      </c>
      <c r="H362">
        <v>4.1900000000000004</v>
      </c>
      <c r="I362">
        <v>95.81</v>
      </c>
      <c r="J362">
        <v>100</v>
      </c>
    </row>
    <row r="363" spans="7:10" ht="15.75" thickBot="1" x14ac:dyDescent="0.3">
      <c r="G363" t="s">
        <v>91</v>
      </c>
      <c r="H363">
        <v>84</v>
      </c>
      <c r="I363">
        <v>299</v>
      </c>
      <c r="J363">
        <v>383</v>
      </c>
    </row>
    <row r="364" spans="7:10" ht="15.75" thickBot="1" x14ac:dyDescent="0.3">
      <c r="G364" t="s">
        <v>342</v>
      </c>
      <c r="H364">
        <v>21.93</v>
      </c>
      <c r="I364">
        <v>78.069999999999993</v>
      </c>
      <c r="J364">
        <v>100</v>
      </c>
    </row>
    <row r="365" spans="7:10" ht="15.75" thickBot="1" x14ac:dyDescent="0.3">
      <c r="G365" t="s">
        <v>93</v>
      </c>
      <c r="H365">
        <v>38</v>
      </c>
      <c r="I365">
        <v>0</v>
      </c>
      <c r="J365">
        <v>38</v>
      </c>
    </row>
    <row r="366" spans="7:10" ht="15.75" thickBot="1" x14ac:dyDescent="0.3">
      <c r="G366" t="s">
        <v>342</v>
      </c>
      <c r="H366">
        <v>100</v>
      </c>
      <c r="I366">
        <v>0</v>
      </c>
      <c r="J366">
        <v>100</v>
      </c>
    </row>
    <row r="367" spans="7:10" ht="15.75" thickBot="1" x14ac:dyDescent="0.3">
      <c r="G367" t="s">
        <v>96</v>
      </c>
      <c r="H367">
        <v>224</v>
      </c>
      <c r="I367">
        <v>0</v>
      </c>
      <c r="J367">
        <v>224</v>
      </c>
    </row>
    <row r="368" spans="7:10" ht="15.75" thickBot="1" x14ac:dyDescent="0.3">
      <c r="G368" t="s">
        <v>342</v>
      </c>
      <c r="H368">
        <v>100</v>
      </c>
      <c r="I368">
        <v>0</v>
      </c>
      <c r="J368">
        <v>100</v>
      </c>
    </row>
    <row r="369" spans="7:10" ht="15.75" thickBot="1" x14ac:dyDescent="0.3">
      <c r="G369" t="s">
        <v>97</v>
      </c>
      <c r="H369">
        <v>0</v>
      </c>
      <c r="I369">
        <v>40</v>
      </c>
      <c r="J369">
        <v>40</v>
      </c>
    </row>
    <row r="370" spans="7:10" ht="15.75" thickBot="1" x14ac:dyDescent="0.3">
      <c r="G370" t="s">
        <v>342</v>
      </c>
      <c r="H370">
        <v>0</v>
      </c>
      <c r="I370">
        <v>100</v>
      </c>
      <c r="J370">
        <v>100</v>
      </c>
    </row>
    <row r="371" spans="7:10" ht="15.75" thickBot="1" x14ac:dyDescent="0.3">
      <c r="G371" t="s">
        <v>98</v>
      </c>
      <c r="H371">
        <v>83</v>
      </c>
      <c r="I371">
        <v>271</v>
      </c>
      <c r="J371">
        <v>354</v>
      </c>
    </row>
    <row r="372" spans="7:10" ht="15.75" thickBot="1" x14ac:dyDescent="0.3">
      <c r="G372" t="s">
        <v>342</v>
      </c>
      <c r="H372">
        <v>23.45</v>
      </c>
      <c r="I372">
        <v>76.55</v>
      </c>
      <c r="J372">
        <v>100</v>
      </c>
    </row>
    <row r="373" spans="7:10" ht="15.75" thickBot="1" x14ac:dyDescent="0.3">
      <c r="G373" t="s">
        <v>99</v>
      </c>
      <c r="H373">
        <v>249</v>
      </c>
      <c r="I373">
        <v>83</v>
      </c>
      <c r="J373">
        <v>332</v>
      </c>
    </row>
    <row r="374" spans="7:10" ht="15.75" thickBot="1" x14ac:dyDescent="0.3">
      <c r="G374" t="s">
        <v>342</v>
      </c>
      <c r="H374">
        <v>75</v>
      </c>
      <c r="I374">
        <v>25</v>
      </c>
      <c r="J374">
        <v>100</v>
      </c>
    </row>
    <row r="375" spans="7:10" ht="15.75" thickBot="1" x14ac:dyDescent="0.3">
      <c r="G375" t="s">
        <v>100</v>
      </c>
      <c r="H375">
        <v>0</v>
      </c>
      <c r="I375">
        <v>352</v>
      </c>
      <c r="J375">
        <v>352</v>
      </c>
    </row>
    <row r="376" spans="7:10" ht="15.75" thickBot="1" x14ac:dyDescent="0.3">
      <c r="G376" t="s">
        <v>342</v>
      </c>
      <c r="H376">
        <v>0</v>
      </c>
      <c r="I376">
        <v>100</v>
      </c>
      <c r="J376">
        <v>100</v>
      </c>
    </row>
    <row r="377" spans="7:10" ht="15.75" thickBot="1" x14ac:dyDescent="0.3">
      <c r="G377" t="s">
        <v>102</v>
      </c>
      <c r="H377">
        <v>352</v>
      </c>
      <c r="I377">
        <v>352</v>
      </c>
      <c r="J377">
        <v>704</v>
      </c>
    </row>
    <row r="378" spans="7:10" ht="15.75" thickBot="1" x14ac:dyDescent="0.3">
      <c r="G378" t="s">
        <v>342</v>
      </c>
      <c r="H378">
        <v>50</v>
      </c>
      <c r="I378">
        <v>50</v>
      </c>
      <c r="J378">
        <v>100</v>
      </c>
    </row>
    <row r="379" spans="7:10" ht="15.75" thickBot="1" x14ac:dyDescent="0.3">
      <c r="G379" t="s">
        <v>103</v>
      </c>
      <c r="H379">
        <v>330</v>
      </c>
      <c r="I379">
        <v>330</v>
      </c>
      <c r="J379">
        <v>660</v>
      </c>
    </row>
    <row r="380" spans="7:10" ht="15.75" thickBot="1" x14ac:dyDescent="0.3">
      <c r="G380" t="s">
        <v>342</v>
      </c>
      <c r="H380">
        <v>50</v>
      </c>
      <c r="I380">
        <v>50</v>
      </c>
      <c r="J380">
        <v>100</v>
      </c>
    </row>
    <row r="381" spans="7:10" ht="15.75" thickBot="1" x14ac:dyDescent="0.3">
      <c r="G381" t="s">
        <v>104</v>
      </c>
      <c r="H381">
        <v>0</v>
      </c>
      <c r="I381">
        <v>52</v>
      </c>
      <c r="J381">
        <v>52</v>
      </c>
    </row>
    <row r="382" spans="7:10" ht="15.75" thickBot="1" x14ac:dyDescent="0.3">
      <c r="G382" t="s">
        <v>342</v>
      </c>
      <c r="H382">
        <v>0</v>
      </c>
      <c r="I382">
        <v>100</v>
      </c>
      <c r="J382">
        <v>100</v>
      </c>
    </row>
    <row r="383" spans="7:10" ht="15.75" thickBot="1" x14ac:dyDescent="0.3">
      <c r="G383" t="s">
        <v>105</v>
      </c>
      <c r="H383">
        <v>0</v>
      </c>
      <c r="I383">
        <v>57</v>
      </c>
      <c r="J383">
        <v>57</v>
      </c>
    </row>
    <row r="384" spans="7:10" ht="15.75" thickBot="1" x14ac:dyDescent="0.3">
      <c r="G384" t="s">
        <v>342</v>
      </c>
      <c r="H384">
        <v>0</v>
      </c>
      <c r="I384">
        <v>100</v>
      </c>
      <c r="J384">
        <v>100</v>
      </c>
    </row>
    <row r="385" spans="7:11" ht="15.75" thickBot="1" x14ac:dyDescent="0.3">
      <c r="G385" t="s">
        <v>107</v>
      </c>
      <c r="H385">
        <v>0</v>
      </c>
      <c r="I385">
        <v>126</v>
      </c>
      <c r="J385">
        <v>126</v>
      </c>
    </row>
    <row r="386" spans="7:11" ht="15.75" thickBot="1" x14ac:dyDescent="0.3">
      <c r="G386" t="s">
        <v>342</v>
      </c>
      <c r="H386">
        <v>0</v>
      </c>
      <c r="I386">
        <v>100</v>
      </c>
      <c r="J386">
        <v>100</v>
      </c>
    </row>
    <row r="387" spans="7:11" ht="15.75" thickBot="1" x14ac:dyDescent="0.3">
      <c r="G387" t="s">
        <v>227</v>
      </c>
      <c r="H387">
        <v>2126</v>
      </c>
      <c r="I387">
        <v>5460</v>
      </c>
      <c r="J387">
        <v>7586</v>
      </c>
    </row>
    <row r="388" spans="7:11" ht="15.75" thickBot="1" x14ac:dyDescent="0.3">
      <c r="G388" t="s">
        <v>342</v>
      </c>
      <c r="H388">
        <v>28.03</v>
      </c>
      <c r="I388">
        <v>71.97</v>
      </c>
      <c r="J388">
        <v>100</v>
      </c>
    </row>
    <row r="390" spans="7:11" ht="15.75" thickBot="1" x14ac:dyDescent="0.3"/>
    <row r="391" spans="7:11" ht="52.5" customHeight="1" thickBot="1" x14ac:dyDescent="0.3">
      <c r="G391" t="s">
        <v>355</v>
      </c>
      <c r="H391" s="19" t="s">
        <v>378</v>
      </c>
      <c r="I391" s="19"/>
      <c r="J391" s="19"/>
      <c r="K391" s="19"/>
    </row>
    <row r="392" spans="7:11" ht="15.75" thickBot="1" x14ac:dyDescent="0.3">
      <c r="H392" t="s">
        <v>356</v>
      </c>
      <c r="I392" t="s">
        <v>375</v>
      </c>
      <c r="J392" t="s">
        <v>340</v>
      </c>
      <c r="K392" t="s">
        <v>227</v>
      </c>
    </row>
    <row r="393" spans="7:11" ht="15.75" thickBot="1" x14ac:dyDescent="0.3">
      <c r="H393" t="s">
        <v>377</v>
      </c>
      <c r="I393">
        <v>1225</v>
      </c>
      <c r="J393">
        <v>4849</v>
      </c>
      <c r="K393">
        <v>6074</v>
      </c>
    </row>
    <row r="394" spans="7:11" ht="15.75" thickBot="1" x14ac:dyDescent="0.3">
      <c r="H394" t="s">
        <v>342</v>
      </c>
      <c r="I394">
        <v>20.170000000000002</v>
      </c>
      <c r="J394">
        <v>79.83</v>
      </c>
      <c r="K394">
        <v>100</v>
      </c>
    </row>
    <row r="395" spans="7:11" ht="15.75" thickBot="1" x14ac:dyDescent="0.3">
      <c r="H395" t="s">
        <v>109</v>
      </c>
      <c r="I395">
        <v>130</v>
      </c>
      <c r="J395">
        <v>0</v>
      </c>
      <c r="K395">
        <v>130</v>
      </c>
    </row>
    <row r="396" spans="7:11" ht="15.75" thickBot="1" x14ac:dyDescent="0.3">
      <c r="H396" t="s">
        <v>342</v>
      </c>
      <c r="I396">
        <v>100</v>
      </c>
      <c r="J396">
        <v>0</v>
      </c>
      <c r="K396">
        <v>100</v>
      </c>
    </row>
    <row r="397" spans="7:11" ht="15.75" thickBot="1" x14ac:dyDescent="0.3">
      <c r="H397" t="s">
        <v>110</v>
      </c>
      <c r="I397">
        <v>57</v>
      </c>
      <c r="J397">
        <v>103</v>
      </c>
      <c r="K397">
        <v>160</v>
      </c>
    </row>
    <row r="398" spans="7:11" ht="15.75" thickBot="1" x14ac:dyDescent="0.3">
      <c r="H398" t="s">
        <v>342</v>
      </c>
      <c r="I398">
        <v>35.630000000000003</v>
      </c>
      <c r="J398">
        <v>64.38</v>
      </c>
      <c r="K398">
        <v>100</v>
      </c>
    </row>
    <row r="399" spans="7:11" ht="15.75" thickBot="1" x14ac:dyDescent="0.3">
      <c r="H399" t="s">
        <v>111</v>
      </c>
      <c r="I399">
        <v>0</v>
      </c>
      <c r="J399">
        <v>139</v>
      </c>
      <c r="K399">
        <v>139</v>
      </c>
    </row>
    <row r="400" spans="7:11" ht="15.75" thickBot="1" x14ac:dyDescent="0.3">
      <c r="H400" t="s">
        <v>342</v>
      </c>
      <c r="I400">
        <v>0</v>
      </c>
      <c r="J400">
        <v>100</v>
      </c>
      <c r="K400">
        <v>100</v>
      </c>
    </row>
    <row r="401" spans="8:11" ht="15.75" thickBot="1" x14ac:dyDescent="0.3">
      <c r="H401" t="s">
        <v>112</v>
      </c>
      <c r="I401">
        <v>0</v>
      </c>
      <c r="J401">
        <v>462</v>
      </c>
      <c r="K401">
        <v>462</v>
      </c>
    </row>
    <row r="402" spans="8:11" ht="15.75" thickBot="1" x14ac:dyDescent="0.3">
      <c r="H402" t="s">
        <v>342</v>
      </c>
      <c r="I402">
        <v>0</v>
      </c>
      <c r="J402">
        <v>100</v>
      </c>
      <c r="K402">
        <v>100</v>
      </c>
    </row>
    <row r="403" spans="8:11" ht="15.75" thickBot="1" x14ac:dyDescent="0.3">
      <c r="H403" t="s">
        <v>115</v>
      </c>
      <c r="I403">
        <v>0</v>
      </c>
      <c r="J403">
        <v>114</v>
      </c>
      <c r="K403">
        <v>114</v>
      </c>
    </row>
    <row r="404" spans="8:11" ht="15.75" thickBot="1" x14ac:dyDescent="0.3">
      <c r="H404" t="s">
        <v>342</v>
      </c>
      <c r="I404">
        <v>0</v>
      </c>
      <c r="J404">
        <v>100</v>
      </c>
      <c r="K404">
        <v>100</v>
      </c>
    </row>
    <row r="405" spans="8:11" ht="15.75" thickBot="1" x14ac:dyDescent="0.3">
      <c r="H405" t="s">
        <v>116</v>
      </c>
      <c r="I405">
        <v>134</v>
      </c>
      <c r="J405">
        <v>350</v>
      </c>
      <c r="K405">
        <v>484</v>
      </c>
    </row>
    <row r="406" spans="8:11" ht="15.75" thickBot="1" x14ac:dyDescent="0.3">
      <c r="H406" t="s">
        <v>342</v>
      </c>
      <c r="I406">
        <v>27.69</v>
      </c>
      <c r="J406">
        <v>72.31</v>
      </c>
      <c r="K406">
        <v>100</v>
      </c>
    </row>
    <row r="407" spans="8:11" ht="15.75" thickBot="1" x14ac:dyDescent="0.3">
      <c r="H407" t="s">
        <v>117</v>
      </c>
      <c r="I407">
        <v>46</v>
      </c>
      <c r="J407">
        <v>67</v>
      </c>
      <c r="K407">
        <v>113</v>
      </c>
    </row>
    <row r="408" spans="8:11" ht="15.75" thickBot="1" x14ac:dyDescent="0.3">
      <c r="H408" t="s">
        <v>342</v>
      </c>
      <c r="I408">
        <v>40.71</v>
      </c>
      <c r="J408">
        <v>59.29</v>
      </c>
      <c r="K408">
        <v>100</v>
      </c>
    </row>
    <row r="409" spans="8:11" ht="15.75" thickBot="1" x14ac:dyDescent="0.3">
      <c r="H409" t="s">
        <v>118</v>
      </c>
      <c r="I409">
        <v>136</v>
      </c>
      <c r="J409">
        <v>1196</v>
      </c>
      <c r="K409">
        <v>1332</v>
      </c>
    </row>
    <row r="410" spans="8:11" ht="15.75" thickBot="1" x14ac:dyDescent="0.3">
      <c r="H410" t="s">
        <v>342</v>
      </c>
      <c r="I410">
        <v>10.210000000000001</v>
      </c>
      <c r="J410">
        <v>89.79</v>
      </c>
      <c r="K410">
        <v>100</v>
      </c>
    </row>
    <row r="411" spans="8:11" ht="15.75" thickBot="1" x14ac:dyDescent="0.3">
      <c r="H411" t="s">
        <v>119</v>
      </c>
      <c r="I411">
        <v>0</v>
      </c>
      <c r="J411">
        <v>190</v>
      </c>
      <c r="K411">
        <v>190</v>
      </c>
    </row>
    <row r="412" spans="8:11" ht="15.75" thickBot="1" x14ac:dyDescent="0.3">
      <c r="H412" t="s">
        <v>342</v>
      </c>
      <c r="I412">
        <v>0</v>
      </c>
      <c r="J412">
        <v>100</v>
      </c>
      <c r="K412">
        <v>100</v>
      </c>
    </row>
    <row r="413" spans="8:11" ht="15.75" thickBot="1" x14ac:dyDescent="0.3">
      <c r="H413" t="s">
        <v>121</v>
      </c>
      <c r="I413">
        <v>1898</v>
      </c>
      <c r="J413">
        <v>4875</v>
      </c>
      <c r="K413">
        <v>6773</v>
      </c>
    </row>
    <row r="414" spans="8:11" ht="15.75" thickBot="1" x14ac:dyDescent="0.3">
      <c r="H414" t="s">
        <v>342</v>
      </c>
      <c r="I414">
        <v>28.02</v>
      </c>
      <c r="J414">
        <v>71.98</v>
      </c>
      <c r="K414">
        <v>100</v>
      </c>
    </row>
    <row r="415" spans="8:11" ht="15.75" thickBot="1" x14ac:dyDescent="0.3">
      <c r="H415" t="s">
        <v>122</v>
      </c>
      <c r="I415">
        <v>0</v>
      </c>
      <c r="J415">
        <v>282</v>
      </c>
      <c r="K415">
        <v>282</v>
      </c>
    </row>
    <row r="416" spans="8:11" ht="15.75" thickBot="1" x14ac:dyDescent="0.3">
      <c r="H416" t="s">
        <v>342</v>
      </c>
      <c r="I416">
        <v>0</v>
      </c>
      <c r="J416">
        <v>100</v>
      </c>
      <c r="K416">
        <v>100</v>
      </c>
    </row>
    <row r="417" spans="8:11" ht="15.75" thickBot="1" x14ac:dyDescent="0.3">
      <c r="H417" t="s">
        <v>123</v>
      </c>
      <c r="I417">
        <v>0</v>
      </c>
      <c r="J417">
        <v>804</v>
      </c>
      <c r="K417">
        <v>804</v>
      </c>
    </row>
    <row r="418" spans="8:11" ht="15.75" thickBot="1" x14ac:dyDescent="0.3">
      <c r="H418" t="s">
        <v>342</v>
      </c>
      <c r="I418">
        <v>0</v>
      </c>
      <c r="J418">
        <v>100</v>
      </c>
      <c r="K418">
        <v>100</v>
      </c>
    </row>
    <row r="419" spans="8:11" ht="15.75" thickBot="1" x14ac:dyDescent="0.3">
      <c r="H419" t="s">
        <v>125</v>
      </c>
      <c r="I419">
        <v>0</v>
      </c>
      <c r="J419">
        <v>54</v>
      </c>
      <c r="K419">
        <v>54</v>
      </c>
    </row>
    <row r="420" spans="8:11" ht="15.75" thickBot="1" x14ac:dyDescent="0.3">
      <c r="H420" t="s">
        <v>342</v>
      </c>
      <c r="I420">
        <v>0</v>
      </c>
      <c r="J420">
        <v>100</v>
      </c>
      <c r="K420">
        <v>100</v>
      </c>
    </row>
    <row r="421" spans="8:11" ht="15.75" thickBot="1" x14ac:dyDescent="0.3">
      <c r="H421" t="s">
        <v>126</v>
      </c>
      <c r="I421">
        <v>50</v>
      </c>
      <c r="J421">
        <v>121</v>
      </c>
      <c r="K421">
        <v>171</v>
      </c>
    </row>
    <row r="422" spans="8:11" ht="15.75" thickBot="1" x14ac:dyDescent="0.3">
      <c r="H422" t="s">
        <v>342</v>
      </c>
      <c r="I422">
        <v>29.24</v>
      </c>
      <c r="J422">
        <v>70.760000000000005</v>
      </c>
      <c r="K422">
        <v>100</v>
      </c>
    </row>
    <row r="423" spans="8:11" ht="15.75" thickBot="1" x14ac:dyDescent="0.3">
      <c r="H423" t="s">
        <v>127</v>
      </c>
      <c r="I423">
        <v>469</v>
      </c>
      <c r="J423">
        <v>0</v>
      </c>
      <c r="K423">
        <v>469</v>
      </c>
    </row>
    <row r="424" spans="8:11" ht="15.75" thickBot="1" x14ac:dyDescent="0.3">
      <c r="H424" t="s">
        <v>342</v>
      </c>
      <c r="I424">
        <v>100</v>
      </c>
      <c r="J424">
        <v>0</v>
      </c>
      <c r="K424">
        <v>100</v>
      </c>
    </row>
    <row r="425" spans="8:11" ht="15.75" thickBot="1" x14ac:dyDescent="0.3">
      <c r="H425" t="s">
        <v>128</v>
      </c>
      <c r="I425">
        <v>76</v>
      </c>
      <c r="J425">
        <v>94</v>
      </c>
      <c r="K425">
        <v>170</v>
      </c>
    </row>
    <row r="426" spans="8:11" ht="15.75" thickBot="1" x14ac:dyDescent="0.3">
      <c r="H426" t="s">
        <v>342</v>
      </c>
      <c r="I426">
        <v>44.71</v>
      </c>
      <c r="J426">
        <v>55.29</v>
      </c>
      <c r="K426">
        <v>100</v>
      </c>
    </row>
    <row r="427" spans="8:11" ht="15.75" thickBot="1" x14ac:dyDescent="0.3">
      <c r="H427" t="s">
        <v>129</v>
      </c>
      <c r="I427">
        <v>12</v>
      </c>
      <c r="J427">
        <v>24</v>
      </c>
      <c r="K427">
        <v>36</v>
      </c>
    </row>
    <row r="428" spans="8:11" ht="15.75" thickBot="1" x14ac:dyDescent="0.3">
      <c r="H428" t="s">
        <v>342</v>
      </c>
      <c r="I428">
        <v>33.33</v>
      </c>
      <c r="J428">
        <v>66.67</v>
      </c>
      <c r="K428">
        <v>100</v>
      </c>
    </row>
    <row r="429" spans="8:11" ht="15.75" thickBot="1" x14ac:dyDescent="0.3">
      <c r="H429" t="s">
        <v>130</v>
      </c>
      <c r="I429">
        <v>103</v>
      </c>
      <c r="J429">
        <v>900</v>
      </c>
      <c r="K429">
        <v>1003</v>
      </c>
    </row>
    <row r="430" spans="8:11" ht="15.75" thickBot="1" x14ac:dyDescent="0.3">
      <c r="H430" t="s">
        <v>342</v>
      </c>
      <c r="I430">
        <v>10.27</v>
      </c>
      <c r="J430">
        <v>89.73</v>
      </c>
      <c r="K430">
        <v>100</v>
      </c>
    </row>
    <row r="431" spans="8:11" ht="15.75" thickBot="1" x14ac:dyDescent="0.3">
      <c r="H431" t="s">
        <v>131</v>
      </c>
      <c r="I431">
        <v>0</v>
      </c>
      <c r="J431">
        <v>310</v>
      </c>
      <c r="K431">
        <v>310</v>
      </c>
    </row>
    <row r="432" spans="8:11" ht="15.75" thickBot="1" x14ac:dyDescent="0.3">
      <c r="H432" t="s">
        <v>342</v>
      </c>
      <c r="I432">
        <v>0</v>
      </c>
      <c r="J432">
        <v>100</v>
      </c>
      <c r="K432">
        <v>100</v>
      </c>
    </row>
    <row r="433" spans="8:11" ht="15.75" thickBot="1" x14ac:dyDescent="0.3">
      <c r="H433" t="s">
        <v>132</v>
      </c>
      <c r="I433">
        <v>51</v>
      </c>
      <c r="J433">
        <v>40</v>
      </c>
      <c r="K433">
        <v>91</v>
      </c>
    </row>
    <row r="434" spans="8:11" ht="15.75" thickBot="1" x14ac:dyDescent="0.3">
      <c r="H434" t="s">
        <v>342</v>
      </c>
      <c r="I434">
        <v>56.04</v>
      </c>
      <c r="J434">
        <v>43.96</v>
      </c>
      <c r="K434">
        <v>100</v>
      </c>
    </row>
    <row r="435" spans="8:11" ht="15.75" thickBot="1" x14ac:dyDescent="0.3">
      <c r="H435" t="s">
        <v>133</v>
      </c>
      <c r="I435">
        <v>360</v>
      </c>
      <c r="J435">
        <v>164</v>
      </c>
      <c r="K435">
        <v>524</v>
      </c>
    </row>
    <row r="436" spans="8:11" ht="15.75" thickBot="1" x14ac:dyDescent="0.3">
      <c r="H436" t="s">
        <v>342</v>
      </c>
      <c r="I436">
        <v>68.7</v>
      </c>
      <c r="J436">
        <v>31.3</v>
      </c>
      <c r="K436">
        <v>100</v>
      </c>
    </row>
    <row r="437" spans="8:11" ht="15.75" thickBot="1" x14ac:dyDescent="0.3">
      <c r="H437" t="s">
        <v>134</v>
      </c>
      <c r="I437">
        <v>0</v>
      </c>
      <c r="J437">
        <v>112</v>
      </c>
      <c r="K437">
        <v>112</v>
      </c>
    </row>
    <row r="438" spans="8:11" ht="15.75" thickBot="1" x14ac:dyDescent="0.3">
      <c r="H438" t="s">
        <v>342</v>
      </c>
      <c r="I438">
        <v>0</v>
      </c>
      <c r="J438">
        <v>100</v>
      </c>
      <c r="K438">
        <v>100</v>
      </c>
    </row>
    <row r="439" spans="8:11" ht="15.75" thickBot="1" x14ac:dyDescent="0.3">
      <c r="H439" t="s">
        <v>135</v>
      </c>
      <c r="I439">
        <v>0</v>
      </c>
      <c r="J439">
        <v>278</v>
      </c>
      <c r="K439">
        <v>278</v>
      </c>
    </row>
    <row r="440" spans="8:11" ht="15.75" thickBot="1" x14ac:dyDescent="0.3">
      <c r="H440" t="s">
        <v>342</v>
      </c>
      <c r="I440">
        <v>0</v>
      </c>
      <c r="J440">
        <v>100</v>
      </c>
      <c r="K440">
        <v>100</v>
      </c>
    </row>
    <row r="441" spans="8:11" ht="15.75" thickBot="1" x14ac:dyDescent="0.3">
      <c r="H441" t="s">
        <v>136</v>
      </c>
      <c r="I441">
        <v>0</v>
      </c>
      <c r="J441">
        <v>25</v>
      </c>
      <c r="K441">
        <v>25</v>
      </c>
    </row>
    <row r="442" spans="8:11" ht="15.75" thickBot="1" x14ac:dyDescent="0.3">
      <c r="H442" t="s">
        <v>342</v>
      </c>
      <c r="I442">
        <v>0</v>
      </c>
      <c r="J442">
        <v>100</v>
      </c>
      <c r="K442">
        <v>100</v>
      </c>
    </row>
    <row r="443" spans="8:11" ht="15.75" thickBot="1" x14ac:dyDescent="0.3">
      <c r="H443" t="s">
        <v>137</v>
      </c>
      <c r="I443">
        <v>15</v>
      </c>
      <c r="J443">
        <v>128</v>
      </c>
      <c r="K443">
        <v>143</v>
      </c>
    </row>
    <row r="444" spans="8:11" ht="15.75" thickBot="1" x14ac:dyDescent="0.3">
      <c r="H444" t="s">
        <v>342</v>
      </c>
      <c r="I444">
        <v>10.49</v>
      </c>
      <c r="J444">
        <v>89.51</v>
      </c>
      <c r="K444">
        <v>100</v>
      </c>
    </row>
    <row r="445" spans="8:11" ht="15.75" thickBot="1" x14ac:dyDescent="0.3">
      <c r="H445" t="s">
        <v>227</v>
      </c>
      <c r="I445">
        <v>4762</v>
      </c>
      <c r="J445">
        <v>15681</v>
      </c>
      <c r="K445">
        <v>20443</v>
      </c>
    </row>
    <row r="446" spans="8:11" ht="15.75" thickBot="1" x14ac:dyDescent="0.3">
      <c r="H446" t="s">
        <v>342</v>
      </c>
      <c r="I446">
        <v>23.29</v>
      </c>
      <c r="J446">
        <v>76.709999999999994</v>
      </c>
      <c r="K446">
        <v>100</v>
      </c>
    </row>
    <row r="448" spans="8:11" ht="15.75" thickBot="1" x14ac:dyDescent="0.3"/>
    <row r="449" spans="7:12" ht="32.25" customHeight="1" thickBot="1" x14ac:dyDescent="0.3">
      <c r="G449" t="s">
        <v>355</v>
      </c>
      <c r="I449" s="19" t="s">
        <v>379</v>
      </c>
      <c r="J449" s="19"/>
      <c r="K449" s="19"/>
      <c r="L449" s="19"/>
    </row>
    <row r="450" spans="7:12" ht="15.75" thickBot="1" x14ac:dyDescent="0.3">
      <c r="I450" t="s">
        <v>356</v>
      </c>
      <c r="J450" t="s">
        <v>375</v>
      </c>
      <c r="K450" t="s">
        <v>340</v>
      </c>
      <c r="L450" t="s">
        <v>227</v>
      </c>
    </row>
    <row r="451" spans="7:12" ht="15.75" thickBot="1" x14ac:dyDescent="0.3">
      <c r="I451" t="s">
        <v>108</v>
      </c>
      <c r="J451">
        <v>0</v>
      </c>
      <c r="K451">
        <v>41</v>
      </c>
      <c r="L451">
        <v>41</v>
      </c>
    </row>
    <row r="452" spans="7:12" ht="15.75" thickBot="1" x14ac:dyDescent="0.3">
      <c r="I452" t="s">
        <v>342</v>
      </c>
      <c r="J452">
        <v>0</v>
      </c>
      <c r="K452">
        <v>100</v>
      </c>
      <c r="L452">
        <v>100</v>
      </c>
    </row>
    <row r="453" spans="7:12" ht="15.75" thickBot="1" x14ac:dyDescent="0.3">
      <c r="I453" t="s">
        <v>109</v>
      </c>
      <c r="J453">
        <v>0</v>
      </c>
      <c r="K453">
        <v>478</v>
      </c>
      <c r="L453">
        <v>478</v>
      </c>
    </row>
    <row r="454" spans="7:12" ht="15.75" thickBot="1" x14ac:dyDescent="0.3">
      <c r="I454" t="s">
        <v>342</v>
      </c>
      <c r="J454">
        <v>0</v>
      </c>
      <c r="K454">
        <v>100</v>
      </c>
      <c r="L454">
        <v>100</v>
      </c>
    </row>
    <row r="455" spans="7:12" ht="15.75" thickBot="1" x14ac:dyDescent="0.3">
      <c r="I455" t="s">
        <v>110</v>
      </c>
      <c r="J455">
        <v>0</v>
      </c>
      <c r="K455">
        <v>246</v>
      </c>
      <c r="L455">
        <v>246</v>
      </c>
    </row>
    <row r="456" spans="7:12" ht="15.75" thickBot="1" x14ac:dyDescent="0.3">
      <c r="I456" t="s">
        <v>342</v>
      </c>
      <c r="J456">
        <v>0</v>
      </c>
      <c r="K456">
        <v>100</v>
      </c>
      <c r="L456">
        <v>100</v>
      </c>
    </row>
    <row r="457" spans="7:12" ht="15.75" thickBot="1" x14ac:dyDescent="0.3">
      <c r="I457" t="s">
        <v>112</v>
      </c>
      <c r="J457">
        <v>0</v>
      </c>
      <c r="K457">
        <v>111</v>
      </c>
      <c r="L457">
        <v>111</v>
      </c>
    </row>
    <row r="458" spans="7:12" ht="15.75" thickBot="1" x14ac:dyDescent="0.3">
      <c r="I458" t="s">
        <v>342</v>
      </c>
      <c r="J458">
        <v>0</v>
      </c>
      <c r="K458">
        <v>100</v>
      </c>
      <c r="L458">
        <v>100</v>
      </c>
    </row>
    <row r="459" spans="7:12" ht="15.75" thickBot="1" x14ac:dyDescent="0.3">
      <c r="I459" t="s">
        <v>113</v>
      </c>
      <c r="J459">
        <v>0</v>
      </c>
      <c r="K459">
        <v>170</v>
      </c>
      <c r="L459">
        <v>170</v>
      </c>
    </row>
    <row r="460" spans="7:12" ht="15.75" thickBot="1" x14ac:dyDescent="0.3">
      <c r="I460" t="s">
        <v>342</v>
      </c>
      <c r="J460">
        <v>0</v>
      </c>
      <c r="K460">
        <v>100</v>
      </c>
      <c r="L460">
        <v>100</v>
      </c>
    </row>
    <row r="461" spans="7:12" ht="15.75" thickBot="1" x14ac:dyDescent="0.3">
      <c r="I461" t="s">
        <v>114</v>
      </c>
      <c r="J461">
        <v>63</v>
      </c>
      <c r="K461">
        <v>118</v>
      </c>
      <c r="L461">
        <v>181</v>
      </c>
    </row>
    <row r="462" spans="7:12" ht="15.75" thickBot="1" x14ac:dyDescent="0.3">
      <c r="I462" t="s">
        <v>342</v>
      </c>
      <c r="J462">
        <v>34.81</v>
      </c>
      <c r="K462">
        <v>65.19</v>
      </c>
      <c r="L462">
        <v>100</v>
      </c>
    </row>
    <row r="463" spans="7:12" ht="15.75" thickBot="1" x14ac:dyDescent="0.3">
      <c r="I463" t="s">
        <v>115</v>
      </c>
      <c r="J463">
        <v>0</v>
      </c>
      <c r="K463">
        <v>302</v>
      </c>
      <c r="L463">
        <v>302</v>
      </c>
    </row>
    <row r="464" spans="7:12" ht="15.75" thickBot="1" x14ac:dyDescent="0.3">
      <c r="I464" t="s">
        <v>342</v>
      </c>
      <c r="J464">
        <v>0</v>
      </c>
      <c r="K464">
        <v>100</v>
      </c>
      <c r="L464">
        <v>100</v>
      </c>
    </row>
    <row r="465" spans="9:12" ht="15.75" thickBot="1" x14ac:dyDescent="0.3">
      <c r="I465" t="s">
        <v>116</v>
      </c>
      <c r="J465">
        <v>0</v>
      </c>
      <c r="K465">
        <v>480</v>
      </c>
      <c r="L465">
        <v>480</v>
      </c>
    </row>
    <row r="466" spans="9:12" ht="15.75" thickBot="1" x14ac:dyDescent="0.3">
      <c r="I466" t="s">
        <v>342</v>
      </c>
      <c r="J466">
        <v>0</v>
      </c>
      <c r="K466">
        <v>100</v>
      </c>
      <c r="L466">
        <v>100</v>
      </c>
    </row>
    <row r="467" spans="9:12" ht="15.75" thickBot="1" x14ac:dyDescent="0.3">
      <c r="I467" t="s">
        <v>117</v>
      </c>
      <c r="J467">
        <v>280</v>
      </c>
      <c r="K467">
        <v>198</v>
      </c>
      <c r="L467">
        <v>478</v>
      </c>
    </row>
    <row r="468" spans="9:12" ht="15.75" thickBot="1" x14ac:dyDescent="0.3">
      <c r="I468" t="s">
        <v>342</v>
      </c>
      <c r="J468">
        <v>58.58</v>
      </c>
      <c r="K468">
        <v>41.42</v>
      </c>
      <c r="L468">
        <v>100</v>
      </c>
    </row>
    <row r="469" spans="9:12" ht="15.75" thickBot="1" x14ac:dyDescent="0.3">
      <c r="I469" t="s">
        <v>118</v>
      </c>
      <c r="J469">
        <v>0</v>
      </c>
      <c r="K469">
        <v>138</v>
      </c>
      <c r="L469">
        <v>138</v>
      </c>
    </row>
    <row r="470" spans="9:12" ht="15.75" thickBot="1" x14ac:dyDescent="0.3">
      <c r="I470" t="s">
        <v>342</v>
      </c>
      <c r="J470">
        <v>0</v>
      </c>
      <c r="K470">
        <v>100</v>
      </c>
      <c r="L470">
        <v>100</v>
      </c>
    </row>
    <row r="471" spans="9:12" ht="15.75" thickBot="1" x14ac:dyDescent="0.3">
      <c r="I471" t="s">
        <v>121</v>
      </c>
      <c r="J471">
        <v>246</v>
      </c>
      <c r="K471">
        <v>632</v>
      </c>
      <c r="L471">
        <v>878</v>
      </c>
    </row>
    <row r="472" spans="9:12" ht="15.75" thickBot="1" x14ac:dyDescent="0.3">
      <c r="I472" t="s">
        <v>342</v>
      </c>
      <c r="J472">
        <v>28.02</v>
      </c>
      <c r="K472">
        <v>71.98</v>
      </c>
      <c r="L472">
        <v>100</v>
      </c>
    </row>
    <row r="473" spans="9:12" ht="15.75" thickBot="1" x14ac:dyDescent="0.3">
      <c r="I473" t="s">
        <v>122</v>
      </c>
      <c r="J473">
        <v>0</v>
      </c>
      <c r="K473">
        <v>132</v>
      </c>
      <c r="L473">
        <v>132</v>
      </c>
    </row>
    <row r="474" spans="9:12" ht="15.75" thickBot="1" x14ac:dyDescent="0.3">
      <c r="I474" t="s">
        <v>342</v>
      </c>
      <c r="J474">
        <v>0</v>
      </c>
      <c r="K474">
        <v>100</v>
      </c>
      <c r="L474">
        <v>100</v>
      </c>
    </row>
    <row r="475" spans="9:12" ht="15.75" thickBot="1" x14ac:dyDescent="0.3">
      <c r="I475" t="s">
        <v>123</v>
      </c>
      <c r="J475">
        <v>220</v>
      </c>
      <c r="K475">
        <v>145</v>
      </c>
      <c r="L475">
        <v>365</v>
      </c>
    </row>
    <row r="476" spans="9:12" ht="15.75" thickBot="1" x14ac:dyDescent="0.3">
      <c r="I476" t="s">
        <v>342</v>
      </c>
      <c r="J476">
        <v>60.27</v>
      </c>
      <c r="K476">
        <v>39.729999999999997</v>
      </c>
      <c r="L476">
        <v>100</v>
      </c>
    </row>
    <row r="477" spans="9:12" ht="15.75" thickBot="1" x14ac:dyDescent="0.3">
      <c r="I477" t="s">
        <v>124</v>
      </c>
      <c r="J477">
        <v>0</v>
      </c>
      <c r="K477">
        <v>567</v>
      </c>
      <c r="L477">
        <v>567</v>
      </c>
    </row>
    <row r="478" spans="9:12" ht="15.75" thickBot="1" x14ac:dyDescent="0.3">
      <c r="I478" t="s">
        <v>342</v>
      </c>
      <c r="J478">
        <v>0</v>
      </c>
      <c r="K478">
        <v>100</v>
      </c>
      <c r="L478">
        <v>100</v>
      </c>
    </row>
    <row r="479" spans="9:12" ht="15.75" thickBot="1" x14ac:dyDescent="0.3">
      <c r="I479" t="s">
        <v>126</v>
      </c>
      <c r="J479">
        <v>206</v>
      </c>
      <c r="K479">
        <v>0</v>
      </c>
      <c r="L479">
        <v>206</v>
      </c>
    </row>
    <row r="480" spans="9:12" ht="15.75" thickBot="1" x14ac:dyDescent="0.3">
      <c r="I480" t="s">
        <v>342</v>
      </c>
      <c r="J480">
        <v>100</v>
      </c>
      <c r="K480">
        <v>0</v>
      </c>
      <c r="L480">
        <v>100</v>
      </c>
    </row>
    <row r="481" spans="9:12" ht="15.75" thickBot="1" x14ac:dyDescent="0.3">
      <c r="I481" t="s">
        <v>127</v>
      </c>
      <c r="J481">
        <v>154</v>
      </c>
      <c r="K481">
        <v>526</v>
      </c>
      <c r="L481">
        <v>680</v>
      </c>
    </row>
    <row r="482" spans="9:12" ht="15.75" thickBot="1" x14ac:dyDescent="0.3">
      <c r="I482" t="s">
        <v>342</v>
      </c>
      <c r="J482">
        <v>22.65</v>
      </c>
      <c r="K482">
        <v>77.349999999999994</v>
      </c>
      <c r="L482">
        <v>100</v>
      </c>
    </row>
    <row r="483" spans="9:12" ht="15.75" thickBot="1" x14ac:dyDescent="0.3">
      <c r="I483" t="s">
        <v>128</v>
      </c>
      <c r="J483">
        <v>42</v>
      </c>
      <c r="K483">
        <v>387</v>
      </c>
      <c r="L483">
        <v>429</v>
      </c>
    </row>
    <row r="484" spans="9:12" ht="15.75" thickBot="1" x14ac:dyDescent="0.3">
      <c r="I484" t="s">
        <v>342</v>
      </c>
      <c r="J484">
        <v>9.7899999999999991</v>
      </c>
      <c r="K484">
        <v>90.21</v>
      </c>
      <c r="L484">
        <v>100</v>
      </c>
    </row>
    <row r="485" spans="9:12" ht="15.75" thickBot="1" x14ac:dyDescent="0.3">
      <c r="I485" t="s">
        <v>130</v>
      </c>
      <c r="J485">
        <v>0</v>
      </c>
      <c r="K485">
        <v>111</v>
      </c>
      <c r="L485">
        <v>111</v>
      </c>
    </row>
    <row r="486" spans="9:12" ht="15.75" thickBot="1" x14ac:dyDescent="0.3">
      <c r="I486" t="s">
        <v>342</v>
      </c>
      <c r="J486">
        <v>0</v>
      </c>
      <c r="K486">
        <v>100</v>
      </c>
      <c r="L486">
        <v>100</v>
      </c>
    </row>
    <row r="487" spans="9:12" ht="15.75" thickBot="1" x14ac:dyDescent="0.3">
      <c r="I487" t="s">
        <v>131</v>
      </c>
      <c r="J487">
        <v>0</v>
      </c>
      <c r="K487">
        <v>96</v>
      </c>
      <c r="L487">
        <v>96</v>
      </c>
    </row>
    <row r="488" spans="9:12" ht="15.75" thickBot="1" x14ac:dyDescent="0.3">
      <c r="I488" t="s">
        <v>342</v>
      </c>
      <c r="J488">
        <v>0</v>
      </c>
      <c r="K488">
        <v>100</v>
      </c>
      <c r="L488">
        <v>100</v>
      </c>
    </row>
    <row r="489" spans="9:12" ht="15.75" thickBot="1" x14ac:dyDescent="0.3">
      <c r="I489" t="s">
        <v>132</v>
      </c>
      <c r="J489">
        <v>170</v>
      </c>
      <c r="K489">
        <v>537</v>
      </c>
      <c r="L489">
        <v>707</v>
      </c>
    </row>
    <row r="490" spans="9:12" ht="15.75" thickBot="1" x14ac:dyDescent="0.3">
      <c r="I490" t="s">
        <v>342</v>
      </c>
      <c r="J490">
        <v>24.05</v>
      </c>
      <c r="K490">
        <v>75.95</v>
      </c>
      <c r="L490">
        <v>100</v>
      </c>
    </row>
    <row r="491" spans="9:12" ht="15.75" thickBot="1" x14ac:dyDescent="0.3">
      <c r="I491" t="s">
        <v>133</v>
      </c>
      <c r="J491">
        <v>49</v>
      </c>
      <c r="K491">
        <v>122</v>
      </c>
      <c r="L491">
        <v>171</v>
      </c>
    </row>
    <row r="492" spans="9:12" ht="15.75" thickBot="1" x14ac:dyDescent="0.3">
      <c r="I492" t="s">
        <v>342</v>
      </c>
      <c r="J492">
        <v>28.65</v>
      </c>
      <c r="K492">
        <v>71.349999999999994</v>
      </c>
      <c r="L492">
        <v>100</v>
      </c>
    </row>
    <row r="493" spans="9:12" ht="15.75" thickBot="1" x14ac:dyDescent="0.3">
      <c r="I493" t="s">
        <v>134</v>
      </c>
      <c r="J493">
        <v>0</v>
      </c>
      <c r="K493">
        <v>647</v>
      </c>
      <c r="L493">
        <v>647</v>
      </c>
    </row>
    <row r="494" spans="9:12" ht="15.75" thickBot="1" x14ac:dyDescent="0.3">
      <c r="I494" t="s">
        <v>342</v>
      </c>
      <c r="J494">
        <v>0</v>
      </c>
      <c r="K494">
        <v>100</v>
      </c>
      <c r="L494">
        <v>100</v>
      </c>
    </row>
    <row r="495" spans="9:12" ht="15.75" thickBot="1" x14ac:dyDescent="0.3">
      <c r="I495" t="s">
        <v>135</v>
      </c>
      <c r="J495">
        <v>55</v>
      </c>
      <c r="K495">
        <v>112</v>
      </c>
      <c r="L495">
        <v>167</v>
      </c>
    </row>
    <row r="496" spans="9:12" ht="15.75" thickBot="1" x14ac:dyDescent="0.3">
      <c r="I496" t="s">
        <v>342</v>
      </c>
      <c r="J496">
        <v>32.93</v>
      </c>
      <c r="K496">
        <v>67.069999999999993</v>
      </c>
      <c r="L496">
        <v>100</v>
      </c>
    </row>
    <row r="497" spans="6:12" ht="15.75" thickBot="1" x14ac:dyDescent="0.3">
      <c r="I497" t="s">
        <v>136</v>
      </c>
      <c r="J497">
        <v>63</v>
      </c>
      <c r="K497">
        <v>105</v>
      </c>
      <c r="L497">
        <v>168</v>
      </c>
    </row>
    <row r="498" spans="6:12" ht="15.75" thickBot="1" x14ac:dyDescent="0.3">
      <c r="I498" t="s">
        <v>342</v>
      </c>
      <c r="J498">
        <v>37.5</v>
      </c>
      <c r="K498">
        <v>62.5</v>
      </c>
      <c r="L498">
        <v>100</v>
      </c>
    </row>
    <row r="499" spans="6:12" ht="15.75" thickBot="1" x14ac:dyDescent="0.3">
      <c r="I499" t="s">
        <v>227</v>
      </c>
      <c r="J499">
        <v>1548</v>
      </c>
      <c r="K499">
        <v>6401</v>
      </c>
      <c r="L499">
        <v>7949</v>
      </c>
    </row>
    <row r="500" spans="6:12" ht="15.75" thickBot="1" x14ac:dyDescent="0.3">
      <c r="I500" t="s">
        <v>342</v>
      </c>
      <c r="J500">
        <v>19.47</v>
      </c>
      <c r="K500">
        <v>80.53</v>
      </c>
      <c r="L500">
        <v>100</v>
      </c>
    </row>
    <row r="503" spans="6:12" x14ac:dyDescent="0.25">
      <c r="H503" t="s">
        <v>355</v>
      </c>
    </row>
    <row r="505" spans="6:12" ht="15.75" thickBot="1" x14ac:dyDescent="0.3"/>
    <row r="506" spans="6:12" ht="46.5" customHeight="1" thickBot="1" x14ac:dyDescent="0.3">
      <c r="F506" s="19" t="s">
        <v>380</v>
      </c>
      <c r="G506" s="19"/>
      <c r="H506" s="19"/>
      <c r="I506" s="19"/>
    </row>
    <row r="507" spans="6:12" ht="15.75" thickBot="1" x14ac:dyDescent="0.3">
      <c r="F507" t="s">
        <v>370</v>
      </c>
      <c r="G507" t="s">
        <v>339</v>
      </c>
      <c r="H507" t="s">
        <v>341</v>
      </c>
      <c r="I507" t="s">
        <v>227</v>
      </c>
    </row>
    <row r="508" spans="6:12" ht="15.75" thickBot="1" x14ac:dyDescent="0.3">
      <c r="F508" t="s">
        <v>192</v>
      </c>
      <c r="G508">
        <v>11346</v>
      </c>
      <c r="H508">
        <v>39774</v>
      </c>
      <c r="I508">
        <v>51120</v>
      </c>
    </row>
    <row r="509" spans="6:12" ht="15.75" thickBot="1" x14ac:dyDescent="0.3">
      <c r="F509" t="s">
        <v>342</v>
      </c>
      <c r="G509">
        <v>22.19</v>
      </c>
      <c r="H509">
        <v>77.81</v>
      </c>
      <c r="I509">
        <v>100</v>
      </c>
    </row>
    <row r="510" spans="6:12" ht="15.75" thickBot="1" x14ac:dyDescent="0.3">
      <c r="F510" t="s">
        <v>193</v>
      </c>
      <c r="G510">
        <v>1426</v>
      </c>
      <c r="H510">
        <v>2794</v>
      </c>
      <c r="I510">
        <v>4220</v>
      </c>
    </row>
    <row r="511" spans="6:12" ht="15.75" thickBot="1" x14ac:dyDescent="0.3">
      <c r="F511" t="s">
        <v>342</v>
      </c>
      <c r="G511">
        <v>33.79</v>
      </c>
      <c r="H511">
        <v>66.209999999999994</v>
      </c>
      <c r="I511">
        <v>100</v>
      </c>
    </row>
    <row r="512" spans="6:12" ht="15.75" thickBot="1" x14ac:dyDescent="0.3">
      <c r="F512" t="s">
        <v>194</v>
      </c>
      <c r="G512">
        <v>504</v>
      </c>
      <c r="H512">
        <v>852</v>
      </c>
      <c r="I512">
        <v>1356</v>
      </c>
    </row>
    <row r="513" spans="6:9" ht="15.75" thickBot="1" x14ac:dyDescent="0.3">
      <c r="F513" t="s">
        <v>342</v>
      </c>
      <c r="G513">
        <v>37.17</v>
      </c>
      <c r="H513">
        <v>62.83</v>
      </c>
      <c r="I513">
        <v>100</v>
      </c>
    </row>
    <row r="514" spans="6:9" ht="15.75" thickBot="1" x14ac:dyDescent="0.3">
      <c r="F514" t="s">
        <v>195</v>
      </c>
      <c r="G514">
        <v>288</v>
      </c>
      <c r="H514">
        <v>979</v>
      </c>
      <c r="I514">
        <v>1267</v>
      </c>
    </row>
    <row r="515" spans="6:9" ht="15.75" thickBot="1" x14ac:dyDescent="0.3">
      <c r="F515" t="s">
        <v>342</v>
      </c>
      <c r="G515">
        <v>22.73</v>
      </c>
      <c r="H515">
        <v>77.27</v>
      </c>
      <c r="I515">
        <v>100</v>
      </c>
    </row>
    <row r="516" spans="6:9" ht="15.75" thickBot="1" x14ac:dyDescent="0.3">
      <c r="F516" t="s">
        <v>196</v>
      </c>
      <c r="G516">
        <v>300</v>
      </c>
      <c r="H516">
        <v>1453</v>
      </c>
      <c r="I516">
        <v>1753</v>
      </c>
    </row>
    <row r="517" spans="6:9" ht="15.75" thickBot="1" x14ac:dyDescent="0.3">
      <c r="F517" t="s">
        <v>342</v>
      </c>
      <c r="G517">
        <v>17.11</v>
      </c>
      <c r="H517">
        <v>82.89</v>
      </c>
      <c r="I517">
        <v>100</v>
      </c>
    </row>
    <row r="518" spans="6:9" ht="15.75" thickBot="1" x14ac:dyDescent="0.3">
      <c r="F518" t="s">
        <v>197</v>
      </c>
      <c r="G518">
        <v>154</v>
      </c>
      <c r="H518">
        <v>199</v>
      </c>
      <c r="I518">
        <v>353</v>
      </c>
    </row>
    <row r="519" spans="6:9" ht="15.75" thickBot="1" x14ac:dyDescent="0.3">
      <c r="F519" t="s">
        <v>342</v>
      </c>
      <c r="G519">
        <v>43.63</v>
      </c>
      <c r="H519">
        <v>56.37</v>
      </c>
      <c r="I519">
        <v>100</v>
      </c>
    </row>
    <row r="520" spans="6:9" ht="15.75" thickBot="1" x14ac:dyDescent="0.3">
      <c r="F520" t="s">
        <v>198</v>
      </c>
      <c r="G520">
        <v>0</v>
      </c>
      <c r="H520">
        <v>1236</v>
      </c>
      <c r="I520">
        <v>1236</v>
      </c>
    </row>
    <row r="521" spans="6:9" ht="15.75" thickBot="1" x14ac:dyDescent="0.3">
      <c r="F521" t="s">
        <v>342</v>
      </c>
      <c r="G521">
        <v>0</v>
      </c>
      <c r="H521">
        <v>100</v>
      </c>
      <c r="I521">
        <v>100</v>
      </c>
    </row>
    <row r="522" spans="6:9" ht="15.75" thickBot="1" x14ac:dyDescent="0.3">
      <c r="F522" t="s">
        <v>199</v>
      </c>
      <c r="G522">
        <v>1647</v>
      </c>
      <c r="H522">
        <v>3978</v>
      </c>
      <c r="I522">
        <v>5625</v>
      </c>
    </row>
    <row r="523" spans="6:9" ht="15.75" thickBot="1" x14ac:dyDescent="0.3">
      <c r="F523" t="s">
        <v>342</v>
      </c>
      <c r="G523">
        <v>29.28</v>
      </c>
      <c r="H523">
        <v>70.72</v>
      </c>
      <c r="I523">
        <v>100</v>
      </c>
    </row>
    <row r="524" spans="6:9" ht="15.75" thickBot="1" x14ac:dyDescent="0.3">
      <c r="F524" t="s">
        <v>200</v>
      </c>
      <c r="G524">
        <v>833</v>
      </c>
      <c r="H524">
        <v>2594</v>
      </c>
      <c r="I524">
        <v>3427</v>
      </c>
    </row>
    <row r="525" spans="6:9" ht="15.75" thickBot="1" x14ac:dyDescent="0.3">
      <c r="F525" t="s">
        <v>342</v>
      </c>
      <c r="G525">
        <v>24.31</v>
      </c>
      <c r="H525">
        <v>75.69</v>
      </c>
      <c r="I525">
        <v>100</v>
      </c>
    </row>
    <row r="526" spans="6:9" ht="15.75" thickBot="1" x14ac:dyDescent="0.3">
      <c r="F526" t="s">
        <v>201</v>
      </c>
      <c r="G526">
        <v>87</v>
      </c>
      <c r="H526">
        <v>512</v>
      </c>
      <c r="I526">
        <v>599</v>
      </c>
    </row>
    <row r="527" spans="6:9" ht="15.75" thickBot="1" x14ac:dyDescent="0.3">
      <c r="F527" t="s">
        <v>342</v>
      </c>
      <c r="G527">
        <v>14.52</v>
      </c>
      <c r="H527">
        <v>85.48</v>
      </c>
      <c r="I527">
        <v>100</v>
      </c>
    </row>
    <row r="528" spans="6:9" ht="15.75" thickBot="1" x14ac:dyDescent="0.3">
      <c r="F528" t="s">
        <v>202</v>
      </c>
      <c r="G528">
        <v>1507</v>
      </c>
      <c r="H528">
        <v>5255</v>
      </c>
      <c r="I528">
        <v>6762</v>
      </c>
    </row>
    <row r="529" spans="6:9" ht="15.75" thickBot="1" x14ac:dyDescent="0.3">
      <c r="F529" t="s">
        <v>342</v>
      </c>
      <c r="G529">
        <v>22.29</v>
      </c>
      <c r="H529">
        <v>77.709999999999994</v>
      </c>
      <c r="I529">
        <v>100</v>
      </c>
    </row>
    <row r="530" spans="6:9" ht="15.75" thickBot="1" x14ac:dyDescent="0.3">
      <c r="F530" t="s">
        <v>203</v>
      </c>
      <c r="G530">
        <v>1190</v>
      </c>
      <c r="H530">
        <v>10018</v>
      </c>
      <c r="I530">
        <v>11208</v>
      </c>
    </row>
    <row r="531" spans="6:9" ht="15.75" thickBot="1" x14ac:dyDescent="0.3">
      <c r="F531" t="s">
        <v>342</v>
      </c>
      <c r="G531">
        <v>10.62</v>
      </c>
      <c r="H531">
        <v>89.38</v>
      </c>
      <c r="I531">
        <v>100</v>
      </c>
    </row>
    <row r="532" spans="6:9" ht="15.75" thickBot="1" x14ac:dyDescent="0.3">
      <c r="F532" t="s">
        <v>204</v>
      </c>
      <c r="G532">
        <v>200</v>
      </c>
      <c r="H532">
        <v>468</v>
      </c>
      <c r="I532">
        <v>668</v>
      </c>
    </row>
    <row r="533" spans="6:9" ht="15.75" thickBot="1" x14ac:dyDescent="0.3">
      <c r="F533" t="s">
        <v>342</v>
      </c>
      <c r="G533">
        <v>29.94</v>
      </c>
      <c r="H533">
        <v>70.06</v>
      </c>
      <c r="I533">
        <v>100</v>
      </c>
    </row>
    <row r="534" spans="6:9" ht="15.75" thickBot="1" x14ac:dyDescent="0.3">
      <c r="F534" t="s">
        <v>205</v>
      </c>
      <c r="G534">
        <v>610</v>
      </c>
      <c r="H534">
        <v>2050</v>
      </c>
      <c r="I534">
        <v>2660</v>
      </c>
    </row>
    <row r="535" spans="6:9" ht="15.75" thickBot="1" x14ac:dyDescent="0.3">
      <c r="F535" t="s">
        <v>342</v>
      </c>
      <c r="G535">
        <v>22.93</v>
      </c>
      <c r="H535">
        <v>77.069999999999993</v>
      </c>
      <c r="I535">
        <v>100</v>
      </c>
    </row>
    <row r="536" spans="6:9" ht="15.75" thickBot="1" x14ac:dyDescent="0.3">
      <c r="F536" t="s">
        <v>206</v>
      </c>
      <c r="G536">
        <v>793</v>
      </c>
      <c r="H536">
        <v>3254</v>
      </c>
      <c r="I536">
        <v>4047</v>
      </c>
    </row>
    <row r="537" spans="6:9" ht="15.75" thickBot="1" x14ac:dyDescent="0.3">
      <c r="F537" t="s">
        <v>342</v>
      </c>
      <c r="G537">
        <v>19.59</v>
      </c>
      <c r="H537">
        <v>80.41</v>
      </c>
      <c r="I537">
        <v>100</v>
      </c>
    </row>
    <row r="538" spans="6:9" ht="15.75" thickBot="1" x14ac:dyDescent="0.3">
      <c r="F538" t="s">
        <v>207</v>
      </c>
      <c r="G538">
        <v>280</v>
      </c>
      <c r="H538">
        <v>779</v>
      </c>
      <c r="I538">
        <v>1059</v>
      </c>
    </row>
    <row r="539" spans="6:9" ht="15.75" thickBot="1" x14ac:dyDescent="0.3">
      <c r="F539" t="s">
        <v>342</v>
      </c>
      <c r="G539">
        <v>26.44</v>
      </c>
      <c r="H539">
        <v>73.56</v>
      </c>
      <c r="I539">
        <v>100</v>
      </c>
    </row>
    <row r="540" spans="6:9" ht="15.75" thickBot="1" x14ac:dyDescent="0.3">
      <c r="F540" t="s">
        <v>208</v>
      </c>
      <c r="G540">
        <v>755</v>
      </c>
      <c r="H540">
        <v>935</v>
      </c>
      <c r="I540">
        <v>1690</v>
      </c>
    </row>
    <row r="541" spans="6:9" ht="15.75" thickBot="1" x14ac:dyDescent="0.3">
      <c r="F541" t="s">
        <v>342</v>
      </c>
      <c r="G541">
        <v>44.67</v>
      </c>
      <c r="H541">
        <v>55.33</v>
      </c>
      <c r="I541">
        <v>100</v>
      </c>
    </row>
    <row r="542" spans="6:9" ht="15.75" thickBot="1" x14ac:dyDescent="0.3">
      <c r="F542" t="s">
        <v>209</v>
      </c>
      <c r="G542">
        <v>288</v>
      </c>
      <c r="H542">
        <v>642</v>
      </c>
      <c r="I542">
        <v>930</v>
      </c>
    </row>
    <row r="543" spans="6:9" ht="15.75" thickBot="1" x14ac:dyDescent="0.3">
      <c r="F543" t="s">
        <v>342</v>
      </c>
      <c r="G543">
        <v>30.97</v>
      </c>
      <c r="H543">
        <v>69.03</v>
      </c>
      <c r="I543">
        <v>100</v>
      </c>
    </row>
    <row r="544" spans="6:9" ht="15.75" thickBot="1" x14ac:dyDescent="0.3">
      <c r="F544" t="s">
        <v>210</v>
      </c>
      <c r="G544">
        <v>154</v>
      </c>
      <c r="H544">
        <v>769</v>
      </c>
      <c r="I544">
        <v>923</v>
      </c>
    </row>
    <row r="545" spans="6:9" ht="15.75" thickBot="1" x14ac:dyDescent="0.3">
      <c r="F545" t="s">
        <v>342</v>
      </c>
      <c r="G545">
        <v>16.68</v>
      </c>
      <c r="H545">
        <v>83.32</v>
      </c>
      <c r="I545">
        <v>100</v>
      </c>
    </row>
    <row r="546" spans="6:9" ht="15.75" thickBot="1" x14ac:dyDescent="0.3">
      <c r="F546" t="s">
        <v>211</v>
      </c>
      <c r="G546">
        <v>1551</v>
      </c>
      <c r="H546">
        <v>4303</v>
      </c>
      <c r="I546">
        <v>5854</v>
      </c>
    </row>
    <row r="547" spans="6:9" ht="15.75" thickBot="1" x14ac:dyDescent="0.3">
      <c r="F547" t="s">
        <v>342</v>
      </c>
      <c r="G547">
        <v>26.49</v>
      </c>
      <c r="H547">
        <v>73.510000000000005</v>
      </c>
      <c r="I547">
        <v>100</v>
      </c>
    </row>
    <row r="548" spans="6:9" ht="15.75" thickBot="1" x14ac:dyDescent="0.3">
      <c r="F548" t="s">
        <v>212</v>
      </c>
      <c r="G548">
        <v>2054</v>
      </c>
      <c r="H548">
        <v>1920</v>
      </c>
      <c r="I548">
        <v>3974</v>
      </c>
    </row>
    <row r="549" spans="6:9" ht="15.75" thickBot="1" x14ac:dyDescent="0.3">
      <c r="F549" t="s">
        <v>342</v>
      </c>
      <c r="G549">
        <v>51.69</v>
      </c>
      <c r="H549">
        <v>48.31</v>
      </c>
      <c r="I549">
        <v>100</v>
      </c>
    </row>
    <row r="550" spans="6:9" ht="15.75" thickBot="1" x14ac:dyDescent="0.3">
      <c r="F550" t="s">
        <v>213</v>
      </c>
      <c r="G550">
        <v>1701</v>
      </c>
      <c r="H550">
        <v>2687</v>
      </c>
      <c r="I550">
        <v>4388</v>
      </c>
    </row>
    <row r="551" spans="6:9" ht="15.75" thickBot="1" x14ac:dyDescent="0.3">
      <c r="F551" t="s">
        <v>342</v>
      </c>
      <c r="G551">
        <v>38.76</v>
      </c>
      <c r="H551">
        <v>61.24</v>
      </c>
      <c r="I551">
        <v>100</v>
      </c>
    </row>
    <row r="552" spans="6:9" ht="15.75" thickBot="1" x14ac:dyDescent="0.3">
      <c r="F552" t="s">
        <v>214</v>
      </c>
      <c r="G552">
        <v>1161</v>
      </c>
      <c r="H552">
        <v>801</v>
      </c>
      <c r="I552">
        <v>1962</v>
      </c>
    </row>
    <row r="553" spans="6:9" ht="15.75" thickBot="1" x14ac:dyDescent="0.3">
      <c r="F553" t="s">
        <v>342</v>
      </c>
      <c r="G553">
        <v>59.17</v>
      </c>
      <c r="H553">
        <v>40.83</v>
      </c>
      <c r="I553">
        <v>100</v>
      </c>
    </row>
    <row r="554" spans="6:9" ht="15.75" thickBot="1" x14ac:dyDescent="0.3">
      <c r="F554" t="s">
        <v>215</v>
      </c>
      <c r="G554">
        <v>143</v>
      </c>
      <c r="H554">
        <v>406</v>
      </c>
      <c r="I554">
        <v>549</v>
      </c>
    </row>
    <row r="555" spans="6:9" ht="15.75" thickBot="1" x14ac:dyDescent="0.3">
      <c r="F555" t="s">
        <v>342</v>
      </c>
      <c r="G555">
        <v>26.05</v>
      </c>
      <c r="H555">
        <v>73.95</v>
      </c>
      <c r="I555">
        <v>100</v>
      </c>
    </row>
    <row r="556" spans="6:9" ht="15.75" thickBot="1" x14ac:dyDescent="0.3">
      <c r="F556" t="s">
        <v>216</v>
      </c>
      <c r="G556">
        <v>310</v>
      </c>
      <c r="H556">
        <v>416</v>
      </c>
      <c r="I556">
        <v>726</v>
      </c>
    </row>
    <row r="557" spans="6:9" ht="15.75" thickBot="1" x14ac:dyDescent="0.3">
      <c r="F557" t="s">
        <v>342</v>
      </c>
      <c r="G557">
        <v>42.7</v>
      </c>
      <c r="H557">
        <v>57.3</v>
      </c>
      <c r="I557">
        <v>100</v>
      </c>
    </row>
    <row r="558" spans="6:9" ht="15.75" thickBot="1" x14ac:dyDescent="0.3">
      <c r="F558" t="s">
        <v>217</v>
      </c>
      <c r="G558">
        <v>0</v>
      </c>
      <c r="H558">
        <v>44</v>
      </c>
      <c r="I558">
        <v>44</v>
      </c>
    </row>
    <row r="559" spans="6:9" ht="15.75" thickBot="1" x14ac:dyDescent="0.3">
      <c r="F559" t="s">
        <v>342</v>
      </c>
      <c r="G559">
        <v>0</v>
      </c>
      <c r="H559">
        <v>100</v>
      </c>
      <c r="I559">
        <v>100</v>
      </c>
    </row>
    <row r="560" spans="6:9" ht="15.75" thickBot="1" x14ac:dyDescent="0.3">
      <c r="F560" t="s">
        <v>218</v>
      </c>
      <c r="G560">
        <v>248</v>
      </c>
      <c r="H560">
        <v>194</v>
      </c>
      <c r="I560">
        <v>442</v>
      </c>
    </row>
    <row r="561" spans="5:9" ht="15.75" thickBot="1" x14ac:dyDescent="0.3">
      <c r="F561" t="s">
        <v>342</v>
      </c>
      <c r="G561">
        <v>56.11</v>
      </c>
      <c r="H561">
        <v>43.89</v>
      </c>
      <c r="I561">
        <v>100</v>
      </c>
    </row>
    <row r="562" spans="5:9" ht="15.75" thickBot="1" x14ac:dyDescent="0.3">
      <c r="F562" t="s">
        <v>219</v>
      </c>
      <c r="G562">
        <v>345</v>
      </c>
      <c r="H562">
        <v>250</v>
      </c>
      <c r="I562">
        <v>595</v>
      </c>
    </row>
    <row r="563" spans="5:9" ht="15.75" thickBot="1" x14ac:dyDescent="0.3">
      <c r="F563" t="s">
        <v>342</v>
      </c>
      <c r="G563">
        <v>57.98</v>
      </c>
      <c r="H563">
        <v>42.02</v>
      </c>
      <c r="I563">
        <v>100</v>
      </c>
    </row>
    <row r="564" spans="5:9" ht="15.75" thickBot="1" x14ac:dyDescent="0.3">
      <c r="F564" t="s">
        <v>220</v>
      </c>
      <c r="G564">
        <v>203</v>
      </c>
      <c r="H564">
        <v>948</v>
      </c>
      <c r="I564">
        <v>1151</v>
      </c>
    </row>
    <row r="565" spans="5:9" ht="15.75" thickBot="1" x14ac:dyDescent="0.3">
      <c r="F565" t="s">
        <v>342</v>
      </c>
      <c r="G565">
        <v>17.64</v>
      </c>
      <c r="H565">
        <v>82.36</v>
      </c>
      <c r="I565">
        <v>100</v>
      </c>
    </row>
    <row r="566" spans="5:9" ht="15.75" thickBot="1" x14ac:dyDescent="0.3">
      <c r="F566" t="s">
        <v>221</v>
      </c>
      <c r="G566">
        <v>109</v>
      </c>
      <c r="H566">
        <v>301</v>
      </c>
      <c r="I566">
        <v>410</v>
      </c>
    </row>
    <row r="567" spans="5:9" ht="15.75" thickBot="1" x14ac:dyDescent="0.3">
      <c r="F567" t="s">
        <v>342</v>
      </c>
      <c r="G567">
        <v>26.59</v>
      </c>
      <c r="H567">
        <v>73.41</v>
      </c>
      <c r="I567">
        <v>100</v>
      </c>
    </row>
    <row r="568" spans="5:9" ht="15.75" thickBot="1" x14ac:dyDescent="0.3">
      <c r="F568" t="s">
        <v>222</v>
      </c>
      <c r="G568">
        <v>777</v>
      </c>
      <c r="H568">
        <v>1380</v>
      </c>
      <c r="I568">
        <v>2157</v>
      </c>
    </row>
    <row r="569" spans="5:9" ht="15.75" thickBot="1" x14ac:dyDescent="0.3">
      <c r="F569" t="s">
        <v>342</v>
      </c>
      <c r="G569">
        <v>36.020000000000003</v>
      </c>
      <c r="H569">
        <v>63.98</v>
      </c>
      <c r="I569">
        <v>100</v>
      </c>
    </row>
    <row r="570" spans="5:9" ht="15.75" thickBot="1" x14ac:dyDescent="0.3">
      <c r="F570" t="s">
        <v>223</v>
      </c>
      <c r="G570">
        <v>1118</v>
      </c>
      <c r="H570">
        <v>2025</v>
      </c>
      <c r="I570">
        <v>3143</v>
      </c>
    </row>
    <row r="571" spans="5:9" ht="15.75" thickBot="1" x14ac:dyDescent="0.3">
      <c r="F571" t="s">
        <v>342</v>
      </c>
      <c r="G571">
        <v>35.57</v>
      </c>
      <c r="H571">
        <v>64.430000000000007</v>
      </c>
      <c r="I571">
        <v>100</v>
      </c>
    </row>
    <row r="572" spans="5:9" ht="15.75" thickBot="1" x14ac:dyDescent="0.3">
      <c r="F572" t="s">
        <v>227</v>
      </c>
      <c r="G572">
        <v>32082</v>
      </c>
      <c r="H572">
        <v>94216</v>
      </c>
      <c r="I572">
        <v>126298</v>
      </c>
    </row>
    <row r="573" spans="5:9" ht="15.75" thickBot="1" x14ac:dyDescent="0.3">
      <c r="F573" t="s">
        <v>342</v>
      </c>
      <c r="G573">
        <v>25.4</v>
      </c>
      <c r="H573">
        <v>74.599999999999994</v>
      </c>
      <c r="I573">
        <v>100</v>
      </c>
    </row>
    <row r="576" spans="5:9" ht="23.25" customHeight="1" thickBot="1" x14ac:dyDescent="0.3">
      <c r="E576" t="s">
        <v>355</v>
      </c>
    </row>
    <row r="577" spans="6:9" ht="44.25" customHeight="1" thickBot="1" x14ac:dyDescent="0.3">
      <c r="F577" s="19" t="s">
        <v>381</v>
      </c>
      <c r="G577" s="19"/>
      <c r="H577" s="19"/>
      <c r="I577" s="19"/>
    </row>
    <row r="578" spans="6:9" ht="15.75" thickBot="1" x14ac:dyDescent="0.3">
      <c r="F578" t="s">
        <v>370</v>
      </c>
      <c r="G578" t="s">
        <v>339</v>
      </c>
      <c r="H578" t="s">
        <v>341</v>
      </c>
      <c r="I578" t="s">
        <v>227</v>
      </c>
    </row>
    <row r="579" spans="6:9" ht="15.75" thickBot="1" x14ac:dyDescent="0.3">
      <c r="F579" t="s">
        <v>192</v>
      </c>
      <c r="G579">
        <v>2438</v>
      </c>
      <c r="H579">
        <v>9193</v>
      </c>
      <c r="I579">
        <v>11631</v>
      </c>
    </row>
    <row r="580" spans="6:9" ht="15.75" thickBot="1" x14ac:dyDescent="0.3">
      <c r="F580" t="s">
        <v>342</v>
      </c>
      <c r="G580">
        <v>20.96</v>
      </c>
      <c r="H580">
        <v>79.040000000000006</v>
      </c>
      <c r="I580">
        <v>100</v>
      </c>
    </row>
    <row r="581" spans="6:9" ht="15.75" thickBot="1" x14ac:dyDescent="0.3">
      <c r="F581" t="s">
        <v>193</v>
      </c>
      <c r="G581">
        <v>2034</v>
      </c>
      <c r="H581">
        <v>3214</v>
      </c>
      <c r="I581">
        <v>5248</v>
      </c>
    </row>
    <row r="582" spans="6:9" ht="15.75" thickBot="1" x14ac:dyDescent="0.3">
      <c r="F582" t="s">
        <v>342</v>
      </c>
      <c r="G582">
        <v>38.76</v>
      </c>
      <c r="H582">
        <v>61.24</v>
      </c>
      <c r="I582">
        <v>100</v>
      </c>
    </row>
    <row r="583" spans="6:9" ht="15.75" thickBot="1" x14ac:dyDescent="0.3">
      <c r="F583" t="s">
        <v>194</v>
      </c>
      <c r="G583">
        <v>2301</v>
      </c>
      <c r="H583">
        <v>2182</v>
      </c>
      <c r="I583">
        <v>4483</v>
      </c>
    </row>
    <row r="584" spans="6:9" ht="15.75" thickBot="1" x14ac:dyDescent="0.3">
      <c r="F584" t="s">
        <v>342</v>
      </c>
      <c r="G584">
        <v>51.33</v>
      </c>
      <c r="H584">
        <v>48.67</v>
      </c>
      <c r="I584">
        <v>100</v>
      </c>
    </row>
    <row r="585" spans="6:9" ht="15.75" thickBot="1" x14ac:dyDescent="0.3">
      <c r="F585" t="s">
        <v>195</v>
      </c>
      <c r="G585">
        <v>690</v>
      </c>
      <c r="H585">
        <v>3684</v>
      </c>
      <c r="I585">
        <v>4374</v>
      </c>
    </row>
    <row r="586" spans="6:9" ht="15.75" thickBot="1" x14ac:dyDescent="0.3">
      <c r="F586" t="s">
        <v>342</v>
      </c>
      <c r="G586">
        <v>15.78</v>
      </c>
      <c r="H586">
        <v>84.22</v>
      </c>
      <c r="I586">
        <v>100</v>
      </c>
    </row>
    <row r="587" spans="6:9" ht="15.75" thickBot="1" x14ac:dyDescent="0.3">
      <c r="F587" t="s">
        <v>196</v>
      </c>
      <c r="G587">
        <v>3199</v>
      </c>
      <c r="H587">
        <v>6318</v>
      </c>
      <c r="I587">
        <v>9517</v>
      </c>
    </row>
    <row r="588" spans="6:9" ht="15.75" thickBot="1" x14ac:dyDescent="0.3">
      <c r="F588" t="s">
        <v>342</v>
      </c>
      <c r="G588">
        <v>33.61</v>
      </c>
      <c r="H588">
        <v>66.39</v>
      </c>
      <c r="I588">
        <v>100</v>
      </c>
    </row>
    <row r="589" spans="6:9" ht="15.75" thickBot="1" x14ac:dyDescent="0.3">
      <c r="F589" t="s">
        <v>197</v>
      </c>
      <c r="G589">
        <v>2352</v>
      </c>
      <c r="H589">
        <v>2842</v>
      </c>
      <c r="I589">
        <v>5194</v>
      </c>
    </row>
    <row r="590" spans="6:9" ht="15.75" thickBot="1" x14ac:dyDescent="0.3">
      <c r="F590" t="s">
        <v>342</v>
      </c>
      <c r="G590">
        <v>45.28</v>
      </c>
      <c r="H590">
        <v>54.72</v>
      </c>
      <c r="I590">
        <v>100</v>
      </c>
    </row>
    <row r="591" spans="6:9" ht="15.75" thickBot="1" x14ac:dyDescent="0.3">
      <c r="F591" t="s">
        <v>198</v>
      </c>
      <c r="G591">
        <v>0</v>
      </c>
      <c r="H591">
        <v>524</v>
      </c>
      <c r="I591">
        <v>524</v>
      </c>
    </row>
    <row r="592" spans="6:9" ht="15.75" thickBot="1" x14ac:dyDescent="0.3">
      <c r="F592" t="s">
        <v>342</v>
      </c>
      <c r="G592">
        <v>0</v>
      </c>
      <c r="H592">
        <v>100</v>
      </c>
      <c r="I592">
        <v>100</v>
      </c>
    </row>
    <row r="593" spans="6:9" ht="15.75" thickBot="1" x14ac:dyDescent="0.3">
      <c r="F593" t="s">
        <v>199</v>
      </c>
      <c r="G593">
        <v>4921</v>
      </c>
      <c r="H593">
        <v>6020</v>
      </c>
      <c r="I593">
        <v>10941</v>
      </c>
    </row>
    <row r="594" spans="6:9" ht="15.75" thickBot="1" x14ac:dyDescent="0.3">
      <c r="F594" t="s">
        <v>342</v>
      </c>
      <c r="G594">
        <v>44.98</v>
      </c>
      <c r="H594">
        <v>55.02</v>
      </c>
      <c r="I594">
        <v>100</v>
      </c>
    </row>
    <row r="595" spans="6:9" ht="15.75" thickBot="1" x14ac:dyDescent="0.3">
      <c r="F595" t="s">
        <v>200</v>
      </c>
      <c r="G595">
        <v>627</v>
      </c>
      <c r="H595">
        <v>3765</v>
      </c>
      <c r="I595">
        <v>4392</v>
      </c>
    </row>
    <row r="596" spans="6:9" ht="15.75" thickBot="1" x14ac:dyDescent="0.3">
      <c r="F596" t="s">
        <v>342</v>
      </c>
      <c r="G596">
        <v>14.28</v>
      </c>
      <c r="H596">
        <v>85.72</v>
      </c>
      <c r="I596">
        <v>100</v>
      </c>
    </row>
    <row r="597" spans="6:9" ht="15.75" thickBot="1" x14ac:dyDescent="0.3">
      <c r="F597" t="s">
        <v>201</v>
      </c>
      <c r="G597">
        <v>774</v>
      </c>
      <c r="H597">
        <v>684</v>
      </c>
      <c r="I597">
        <v>1458</v>
      </c>
    </row>
    <row r="598" spans="6:9" ht="15.75" thickBot="1" x14ac:dyDescent="0.3">
      <c r="F598" t="s">
        <v>342</v>
      </c>
      <c r="G598">
        <v>53.09</v>
      </c>
      <c r="H598">
        <v>46.91</v>
      </c>
      <c r="I598">
        <v>100</v>
      </c>
    </row>
    <row r="599" spans="6:9" ht="15.75" thickBot="1" x14ac:dyDescent="0.3">
      <c r="F599" t="s">
        <v>202</v>
      </c>
      <c r="G599">
        <v>5913</v>
      </c>
      <c r="H599">
        <v>6769</v>
      </c>
      <c r="I599">
        <v>12682</v>
      </c>
    </row>
    <row r="600" spans="6:9" ht="15.75" thickBot="1" x14ac:dyDescent="0.3">
      <c r="F600" t="s">
        <v>342</v>
      </c>
      <c r="G600">
        <v>46.63</v>
      </c>
      <c r="H600">
        <v>53.37</v>
      </c>
      <c r="I600">
        <v>100</v>
      </c>
    </row>
    <row r="601" spans="6:9" ht="15.75" thickBot="1" x14ac:dyDescent="0.3">
      <c r="F601" t="s">
        <v>203</v>
      </c>
      <c r="G601">
        <v>10826</v>
      </c>
      <c r="H601">
        <v>18710</v>
      </c>
      <c r="I601">
        <v>29536</v>
      </c>
    </row>
    <row r="602" spans="6:9" ht="15.75" thickBot="1" x14ac:dyDescent="0.3">
      <c r="F602" t="s">
        <v>342</v>
      </c>
      <c r="G602">
        <v>36.65</v>
      </c>
      <c r="H602">
        <v>63.35</v>
      </c>
      <c r="I602">
        <v>100</v>
      </c>
    </row>
    <row r="603" spans="6:9" ht="15.75" thickBot="1" x14ac:dyDescent="0.3">
      <c r="F603" t="s">
        <v>204</v>
      </c>
      <c r="G603">
        <v>1400</v>
      </c>
      <c r="H603">
        <v>700</v>
      </c>
      <c r="I603">
        <v>2100</v>
      </c>
    </row>
    <row r="604" spans="6:9" ht="15.75" thickBot="1" x14ac:dyDescent="0.3">
      <c r="F604" t="s">
        <v>342</v>
      </c>
      <c r="G604">
        <v>66.67</v>
      </c>
      <c r="H604">
        <v>33.33</v>
      </c>
      <c r="I604">
        <v>100</v>
      </c>
    </row>
    <row r="605" spans="6:9" ht="15.75" thickBot="1" x14ac:dyDescent="0.3">
      <c r="F605" t="s">
        <v>205</v>
      </c>
      <c r="G605">
        <v>1516</v>
      </c>
      <c r="H605">
        <v>4308</v>
      </c>
      <c r="I605">
        <v>5824</v>
      </c>
    </row>
    <row r="606" spans="6:9" ht="15.75" thickBot="1" x14ac:dyDescent="0.3">
      <c r="F606" t="s">
        <v>342</v>
      </c>
      <c r="G606">
        <v>26.03</v>
      </c>
      <c r="H606">
        <v>73.97</v>
      </c>
      <c r="I606">
        <v>100</v>
      </c>
    </row>
    <row r="607" spans="6:9" ht="15.75" thickBot="1" x14ac:dyDescent="0.3">
      <c r="F607" t="s">
        <v>206</v>
      </c>
      <c r="G607">
        <v>579</v>
      </c>
      <c r="H607">
        <v>2649</v>
      </c>
      <c r="I607">
        <v>3228</v>
      </c>
    </row>
    <row r="608" spans="6:9" ht="15.75" thickBot="1" x14ac:dyDescent="0.3">
      <c r="F608" t="s">
        <v>342</v>
      </c>
      <c r="G608">
        <v>17.940000000000001</v>
      </c>
      <c r="H608">
        <v>82.06</v>
      </c>
      <c r="I608">
        <v>100</v>
      </c>
    </row>
    <row r="609" spans="6:9" ht="15.75" thickBot="1" x14ac:dyDescent="0.3">
      <c r="F609" t="s">
        <v>207</v>
      </c>
      <c r="G609">
        <v>4370</v>
      </c>
      <c r="H609">
        <v>5980</v>
      </c>
      <c r="I609">
        <v>10350</v>
      </c>
    </row>
    <row r="610" spans="6:9" ht="15.75" thickBot="1" x14ac:dyDescent="0.3">
      <c r="F610" t="s">
        <v>342</v>
      </c>
      <c r="G610">
        <v>42.22</v>
      </c>
      <c r="H610">
        <v>57.78</v>
      </c>
      <c r="I610">
        <v>100</v>
      </c>
    </row>
    <row r="611" spans="6:9" ht="15.75" thickBot="1" x14ac:dyDescent="0.3">
      <c r="F611" t="s">
        <v>208</v>
      </c>
      <c r="G611">
        <v>1999</v>
      </c>
      <c r="H611">
        <v>2552</v>
      </c>
      <c r="I611">
        <v>4551</v>
      </c>
    </row>
    <row r="612" spans="6:9" ht="15.75" thickBot="1" x14ac:dyDescent="0.3">
      <c r="F612" t="s">
        <v>342</v>
      </c>
      <c r="G612">
        <v>43.92</v>
      </c>
      <c r="H612">
        <v>56.08</v>
      </c>
      <c r="I612">
        <v>100</v>
      </c>
    </row>
    <row r="613" spans="6:9" ht="15.75" thickBot="1" x14ac:dyDescent="0.3">
      <c r="F613" t="s">
        <v>209</v>
      </c>
      <c r="G613">
        <v>212</v>
      </c>
      <c r="H613">
        <v>243</v>
      </c>
      <c r="I613">
        <v>455</v>
      </c>
    </row>
    <row r="614" spans="6:9" ht="15.75" thickBot="1" x14ac:dyDescent="0.3">
      <c r="F614" t="s">
        <v>342</v>
      </c>
      <c r="G614">
        <v>46.59</v>
      </c>
      <c r="H614">
        <v>53.41</v>
      </c>
      <c r="I614">
        <v>100</v>
      </c>
    </row>
    <row r="615" spans="6:9" ht="15.75" thickBot="1" x14ac:dyDescent="0.3">
      <c r="F615" t="s">
        <v>210</v>
      </c>
      <c r="G615">
        <v>5902</v>
      </c>
      <c r="H615">
        <v>5001</v>
      </c>
      <c r="I615">
        <v>10903</v>
      </c>
    </row>
    <row r="616" spans="6:9" ht="15.75" thickBot="1" x14ac:dyDescent="0.3">
      <c r="F616" t="s">
        <v>342</v>
      </c>
      <c r="G616">
        <v>54.13</v>
      </c>
      <c r="H616">
        <v>45.87</v>
      </c>
      <c r="I616">
        <v>100</v>
      </c>
    </row>
    <row r="617" spans="6:9" ht="15.75" thickBot="1" x14ac:dyDescent="0.3">
      <c r="F617" t="s">
        <v>211</v>
      </c>
      <c r="G617">
        <v>1938</v>
      </c>
      <c r="H617">
        <v>6294</v>
      </c>
      <c r="I617">
        <v>8232</v>
      </c>
    </row>
    <row r="618" spans="6:9" ht="15.75" thickBot="1" x14ac:dyDescent="0.3">
      <c r="F618" t="s">
        <v>342</v>
      </c>
      <c r="G618">
        <v>23.54</v>
      </c>
      <c r="H618">
        <v>76.459999999999994</v>
      </c>
      <c r="I618">
        <v>100</v>
      </c>
    </row>
    <row r="619" spans="6:9" ht="15.75" thickBot="1" x14ac:dyDescent="0.3">
      <c r="F619" t="s">
        <v>212</v>
      </c>
      <c r="G619">
        <v>2560</v>
      </c>
      <c r="H619">
        <v>4010</v>
      </c>
      <c r="I619">
        <v>6570</v>
      </c>
    </row>
    <row r="620" spans="6:9" ht="15.75" thickBot="1" x14ac:dyDescent="0.3">
      <c r="F620" t="s">
        <v>342</v>
      </c>
      <c r="G620">
        <v>38.96</v>
      </c>
      <c r="H620">
        <v>61.04</v>
      </c>
      <c r="I620">
        <v>100</v>
      </c>
    </row>
    <row r="621" spans="6:9" ht="15.75" thickBot="1" x14ac:dyDescent="0.3">
      <c r="F621" t="s">
        <v>213</v>
      </c>
      <c r="G621">
        <v>74</v>
      </c>
      <c r="H621">
        <v>378</v>
      </c>
      <c r="I621">
        <v>452</v>
      </c>
    </row>
    <row r="622" spans="6:9" ht="15.75" thickBot="1" x14ac:dyDescent="0.3">
      <c r="F622" t="s">
        <v>342</v>
      </c>
      <c r="G622">
        <v>16.37</v>
      </c>
      <c r="H622">
        <v>83.63</v>
      </c>
      <c r="I622">
        <v>100</v>
      </c>
    </row>
    <row r="623" spans="6:9" ht="15.75" thickBot="1" x14ac:dyDescent="0.3">
      <c r="F623" t="s">
        <v>214</v>
      </c>
      <c r="G623">
        <v>1228</v>
      </c>
      <c r="H623">
        <v>2165</v>
      </c>
      <c r="I623">
        <v>3393</v>
      </c>
    </row>
    <row r="624" spans="6:9" ht="15.75" thickBot="1" x14ac:dyDescent="0.3">
      <c r="F624" t="s">
        <v>342</v>
      </c>
      <c r="G624">
        <v>36.19</v>
      </c>
      <c r="H624">
        <v>63.81</v>
      </c>
      <c r="I624">
        <v>100</v>
      </c>
    </row>
    <row r="625" spans="6:9" ht="15.75" thickBot="1" x14ac:dyDescent="0.3">
      <c r="F625" t="s">
        <v>215</v>
      </c>
      <c r="G625">
        <v>1104</v>
      </c>
      <c r="H625">
        <v>756</v>
      </c>
      <c r="I625">
        <v>1860</v>
      </c>
    </row>
    <row r="626" spans="6:9" ht="15.75" thickBot="1" x14ac:dyDescent="0.3">
      <c r="F626" t="s">
        <v>342</v>
      </c>
      <c r="G626">
        <v>59.35</v>
      </c>
      <c r="H626">
        <v>40.65</v>
      </c>
      <c r="I626">
        <v>100</v>
      </c>
    </row>
    <row r="627" spans="6:9" ht="15.75" thickBot="1" x14ac:dyDescent="0.3">
      <c r="F627" t="s">
        <v>216</v>
      </c>
      <c r="G627">
        <v>3389</v>
      </c>
      <c r="H627">
        <v>1225</v>
      </c>
      <c r="I627">
        <v>4614</v>
      </c>
    </row>
    <row r="628" spans="6:9" ht="15.75" thickBot="1" x14ac:dyDescent="0.3">
      <c r="F628" t="s">
        <v>342</v>
      </c>
      <c r="G628">
        <v>73.45</v>
      </c>
      <c r="H628">
        <v>26.55</v>
      </c>
      <c r="I628">
        <v>100</v>
      </c>
    </row>
    <row r="629" spans="6:9" ht="15.75" thickBot="1" x14ac:dyDescent="0.3">
      <c r="F629" t="s">
        <v>217</v>
      </c>
      <c r="G629">
        <v>4606</v>
      </c>
      <c r="H629">
        <v>2676</v>
      </c>
      <c r="I629">
        <v>7282</v>
      </c>
    </row>
    <row r="630" spans="6:9" ht="15.75" thickBot="1" x14ac:dyDescent="0.3">
      <c r="F630" t="s">
        <v>342</v>
      </c>
      <c r="G630">
        <v>63.25</v>
      </c>
      <c r="H630">
        <v>36.75</v>
      </c>
      <c r="I630">
        <v>100</v>
      </c>
    </row>
    <row r="631" spans="6:9" ht="15.75" thickBot="1" x14ac:dyDescent="0.3">
      <c r="F631" t="s">
        <v>218</v>
      </c>
      <c r="G631">
        <v>767</v>
      </c>
      <c r="H631">
        <v>1009</v>
      </c>
      <c r="I631">
        <v>1776</v>
      </c>
    </row>
    <row r="632" spans="6:9" ht="15.75" thickBot="1" x14ac:dyDescent="0.3">
      <c r="F632" t="s">
        <v>342</v>
      </c>
      <c r="G632">
        <v>43.19</v>
      </c>
      <c r="H632">
        <v>56.81</v>
      </c>
      <c r="I632">
        <v>100</v>
      </c>
    </row>
    <row r="633" spans="6:9" ht="15.75" thickBot="1" x14ac:dyDescent="0.3">
      <c r="F633" t="s">
        <v>219</v>
      </c>
      <c r="G633">
        <v>1160</v>
      </c>
      <c r="H633">
        <v>488</v>
      </c>
      <c r="I633">
        <v>1648</v>
      </c>
    </row>
    <row r="634" spans="6:9" ht="15.75" thickBot="1" x14ac:dyDescent="0.3">
      <c r="F634" t="s">
        <v>342</v>
      </c>
      <c r="G634">
        <v>70.39</v>
      </c>
      <c r="H634">
        <v>29.61</v>
      </c>
      <c r="I634">
        <v>100</v>
      </c>
    </row>
    <row r="635" spans="6:9" ht="15.75" thickBot="1" x14ac:dyDescent="0.3">
      <c r="F635" t="s">
        <v>220</v>
      </c>
      <c r="G635">
        <v>1464</v>
      </c>
      <c r="H635">
        <v>1062</v>
      </c>
      <c r="I635">
        <v>2526</v>
      </c>
    </row>
    <row r="636" spans="6:9" ht="15.75" thickBot="1" x14ac:dyDescent="0.3">
      <c r="F636" t="s">
        <v>342</v>
      </c>
      <c r="G636">
        <v>57.96</v>
      </c>
      <c r="H636">
        <v>42.04</v>
      </c>
      <c r="I636">
        <v>100</v>
      </c>
    </row>
    <row r="637" spans="6:9" ht="15.75" thickBot="1" x14ac:dyDescent="0.3">
      <c r="F637" t="s">
        <v>221</v>
      </c>
      <c r="G637">
        <v>27</v>
      </c>
      <c r="H637">
        <v>78</v>
      </c>
      <c r="I637">
        <v>105</v>
      </c>
    </row>
    <row r="638" spans="6:9" ht="15.75" thickBot="1" x14ac:dyDescent="0.3">
      <c r="F638" t="s">
        <v>342</v>
      </c>
      <c r="G638">
        <v>25.71</v>
      </c>
      <c r="H638">
        <v>74.290000000000006</v>
      </c>
      <c r="I638">
        <v>100</v>
      </c>
    </row>
    <row r="639" spans="6:9" ht="15.75" thickBot="1" x14ac:dyDescent="0.3">
      <c r="F639" t="s">
        <v>222</v>
      </c>
      <c r="G639">
        <v>952</v>
      </c>
      <c r="H639">
        <v>2474</v>
      </c>
      <c r="I639">
        <v>3426</v>
      </c>
    </row>
    <row r="640" spans="6:9" ht="15.75" thickBot="1" x14ac:dyDescent="0.3">
      <c r="F640" t="s">
        <v>342</v>
      </c>
      <c r="G640">
        <v>27.79</v>
      </c>
      <c r="H640">
        <v>72.209999999999994</v>
      </c>
      <c r="I640">
        <v>100</v>
      </c>
    </row>
    <row r="641" spans="6:9" ht="15.75" thickBot="1" x14ac:dyDescent="0.3">
      <c r="F641" t="s">
        <v>223</v>
      </c>
      <c r="G641">
        <v>2073</v>
      </c>
      <c r="H641">
        <v>3681</v>
      </c>
      <c r="I641">
        <v>5754</v>
      </c>
    </row>
    <row r="642" spans="6:9" ht="15.75" thickBot="1" x14ac:dyDescent="0.3">
      <c r="F642" t="s">
        <v>342</v>
      </c>
      <c r="G642">
        <v>36.03</v>
      </c>
      <c r="H642">
        <v>63.97</v>
      </c>
      <c r="I642">
        <v>100</v>
      </c>
    </row>
    <row r="643" spans="6:9" ht="15.75" thickBot="1" x14ac:dyDescent="0.3">
      <c r="F643" t="s">
        <v>227</v>
      </c>
      <c r="G643">
        <v>73395</v>
      </c>
      <c r="H643">
        <v>111634</v>
      </c>
      <c r="I643">
        <v>185029</v>
      </c>
    </row>
    <row r="644" spans="6:9" ht="15.75" thickBot="1" x14ac:dyDescent="0.3">
      <c r="F644" t="s">
        <v>342</v>
      </c>
      <c r="G644">
        <v>39.67</v>
      </c>
      <c r="H644">
        <v>60.33</v>
      </c>
      <c r="I644">
        <v>100</v>
      </c>
    </row>
    <row r="647" spans="6:9" ht="15.75" thickBot="1" x14ac:dyDescent="0.3">
      <c r="F647" t="s">
        <v>355</v>
      </c>
    </row>
    <row r="648" spans="6:9" ht="34.5" customHeight="1" thickBot="1" x14ac:dyDescent="0.3">
      <c r="F648" s="19" t="s">
        <v>386</v>
      </c>
      <c r="G648" s="19"/>
      <c r="H648" s="19"/>
      <c r="I648" s="19"/>
    </row>
    <row r="649" spans="6:9" ht="15.75" thickBot="1" x14ac:dyDescent="0.3">
      <c r="F649" t="s">
        <v>385</v>
      </c>
      <c r="G649" t="s">
        <v>382</v>
      </c>
      <c r="H649" t="s">
        <v>383</v>
      </c>
      <c r="I649" t="s">
        <v>384</v>
      </c>
    </row>
    <row r="650" spans="6:9" ht="15.75" thickBot="1" x14ac:dyDescent="0.3">
      <c r="F650" t="s">
        <v>339</v>
      </c>
      <c r="G650">
        <v>32082</v>
      </c>
      <c r="H650">
        <v>25.4</v>
      </c>
      <c r="I650">
        <v>25.4</v>
      </c>
    </row>
    <row r="651" spans="6:9" ht="15.75" thickBot="1" x14ac:dyDescent="0.3">
      <c r="F651" t="s">
        <v>341</v>
      </c>
      <c r="G651">
        <v>94216</v>
      </c>
      <c r="H651">
        <v>74.599999999999994</v>
      </c>
      <c r="I651">
        <v>100</v>
      </c>
    </row>
    <row r="652" spans="6:9" ht="15.75" thickBot="1" x14ac:dyDescent="0.3">
      <c r="F652" t="s">
        <v>227</v>
      </c>
      <c r="G652">
        <v>126298</v>
      </c>
      <c r="H652">
        <v>100</v>
      </c>
    </row>
    <row r="654" spans="6:9" ht="15.75" thickBot="1" x14ac:dyDescent="0.3"/>
    <row r="655" spans="6:9" ht="29.25" customHeight="1" thickBot="1" x14ac:dyDescent="0.3">
      <c r="F655" s="19" t="s">
        <v>388</v>
      </c>
      <c r="G655" s="19"/>
      <c r="H655" s="19"/>
      <c r="I655" s="19"/>
    </row>
    <row r="656" spans="6:9" ht="15.75" thickBot="1" x14ac:dyDescent="0.3">
      <c r="F656" t="s">
        <v>385</v>
      </c>
      <c r="G656" t="s">
        <v>382</v>
      </c>
      <c r="H656" t="s">
        <v>383</v>
      </c>
      <c r="I656" t="s">
        <v>384</v>
      </c>
    </row>
    <row r="657" spans="6:9" ht="15.75" thickBot="1" x14ac:dyDescent="0.3">
      <c r="F657" t="s">
        <v>387</v>
      </c>
      <c r="G657">
        <v>73395</v>
      </c>
      <c r="H657">
        <v>39.67</v>
      </c>
      <c r="I657">
        <v>39.67</v>
      </c>
    </row>
    <row r="658" spans="6:9" ht="15.75" thickBot="1" x14ac:dyDescent="0.3">
      <c r="F658" t="s">
        <v>341</v>
      </c>
      <c r="G658">
        <v>111634</v>
      </c>
      <c r="H658">
        <v>60.33</v>
      </c>
      <c r="I658">
        <v>100</v>
      </c>
    </row>
    <row r="659" spans="6:9" ht="15.75" thickBot="1" x14ac:dyDescent="0.3">
      <c r="F659" t="s">
        <v>227</v>
      </c>
      <c r="G659">
        <v>185029</v>
      </c>
      <c r="H659">
        <v>100</v>
      </c>
    </row>
    <row r="663" spans="6:9" ht="15.75" thickBot="1" x14ac:dyDescent="0.3"/>
    <row r="664" spans="6:9" ht="44.25" customHeight="1" thickBot="1" x14ac:dyDescent="0.3">
      <c r="F664" s="19" t="s">
        <v>389</v>
      </c>
      <c r="G664" s="19"/>
      <c r="H664" s="19"/>
      <c r="I664" s="19"/>
    </row>
    <row r="665" spans="6:9" ht="15.75" thickBot="1" x14ac:dyDescent="0.3">
      <c r="F665" t="s">
        <v>385</v>
      </c>
      <c r="G665" t="s">
        <v>382</v>
      </c>
      <c r="H665" t="s">
        <v>383</v>
      </c>
      <c r="I665" t="s">
        <v>384</v>
      </c>
    </row>
    <row r="666" spans="6:9" ht="15.75" thickBot="1" x14ac:dyDescent="0.3">
      <c r="F666" t="s">
        <v>339</v>
      </c>
      <c r="G666">
        <v>105477</v>
      </c>
      <c r="H666">
        <v>33.880000000000003</v>
      </c>
      <c r="I666">
        <v>33.880000000000003</v>
      </c>
    </row>
    <row r="667" spans="6:9" ht="15.75" thickBot="1" x14ac:dyDescent="0.3">
      <c r="F667" t="s">
        <v>341</v>
      </c>
      <c r="G667">
        <v>205850</v>
      </c>
      <c r="H667">
        <v>66.12</v>
      </c>
      <c r="I667">
        <v>100</v>
      </c>
    </row>
    <row r="668" spans="6:9" ht="15.75" thickBot="1" x14ac:dyDescent="0.3">
      <c r="F668" t="s">
        <v>227</v>
      </c>
      <c r="G668">
        <v>311327</v>
      </c>
      <c r="H668">
        <v>100</v>
      </c>
    </row>
    <row r="671" spans="6:9" ht="15.75" thickBot="1" x14ac:dyDescent="0.3"/>
    <row r="672" spans="6:9" ht="33.75" customHeight="1" thickBot="1" x14ac:dyDescent="0.3">
      <c r="F672" s="19" t="s">
        <v>390</v>
      </c>
      <c r="G672" s="19"/>
      <c r="H672" s="19"/>
      <c r="I672" s="19"/>
    </row>
    <row r="673" spans="6:9" ht="15.75" thickBot="1" x14ac:dyDescent="0.3">
      <c r="F673" t="s">
        <v>385</v>
      </c>
      <c r="G673" t="s">
        <v>382</v>
      </c>
      <c r="H673" t="s">
        <v>383</v>
      </c>
      <c r="I673" t="s">
        <v>384</v>
      </c>
    </row>
    <row r="674" spans="6:9" ht="15.75" thickBot="1" x14ac:dyDescent="0.3">
      <c r="F674" t="s">
        <v>339</v>
      </c>
      <c r="G674">
        <v>231759</v>
      </c>
      <c r="H674">
        <v>23.58</v>
      </c>
      <c r="I674">
        <v>23.58</v>
      </c>
    </row>
    <row r="675" spans="6:9" ht="15.75" thickBot="1" x14ac:dyDescent="0.3">
      <c r="F675" t="s">
        <v>341</v>
      </c>
      <c r="G675">
        <v>751207</v>
      </c>
      <c r="H675">
        <v>76.42</v>
      </c>
      <c r="I675">
        <v>100</v>
      </c>
    </row>
    <row r="676" spans="6:9" ht="15.75" thickBot="1" x14ac:dyDescent="0.3">
      <c r="F676" t="s">
        <v>227</v>
      </c>
      <c r="G676">
        <v>982966</v>
      </c>
      <c r="H676">
        <v>100</v>
      </c>
    </row>
  </sheetData>
  <mergeCells count="20">
    <mergeCell ref="E47:N47"/>
    <mergeCell ref="E5:J5"/>
    <mergeCell ref="E15:K15"/>
    <mergeCell ref="E25:M25"/>
    <mergeCell ref="E36:K36"/>
    <mergeCell ref="G215:J215"/>
    <mergeCell ref="G271:J271"/>
    <mergeCell ref="G331:J331"/>
    <mergeCell ref="E60:M60"/>
    <mergeCell ref="F72:I72"/>
    <mergeCell ref="F104:I104"/>
    <mergeCell ref="G142:J142"/>
    <mergeCell ref="F655:I655"/>
    <mergeCell ref="F664:I664"/>
    <mergeCell ref="F672:I672"/>
    <mergeCell ref="H391:K391"/>
    <mergeCell ref="I449:L449"/>
    <mergeCell ref="F506:I506"/>
    <mergeCell ref="F577:I577"/>
    <mergeCell ref="F648:I6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0"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Hoja8</vt:lpstr>
      <vt:lpstr>20 B</vt:lpstr>
      <vt:lpstr>Hoja4</vt:lpstr>
      <vt:lpstr>Corrección de la moneda</vt:lpstr>
      <vt:lpstr>Hoja3</vt:lpstr>
      <vt:lpstr>Hoja1</vt:lpstr>
      <vt:lpstr>Hoja2</vt:lpstr>
      <vt:lpstr>Hoja7</vt:lpstr>
      <vt:lpstr>ACCESS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Raimundo Villarroel Quilpatay</dc:creator>
  <cp:lastModifiedBy>Usuario</cp:lastModifiedBy>
  <dcterms:created xsi:type="dcterms:W3CDTF">2017-07-06T20:41:21Z</dcterms:created>
  <dcterms:modified xsi:type="dcterms:W3CDTF">2022-05-12T20:16:47Z</dcterms:modified>
</cp:coreProperties>
</file>